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87547f0c6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5ee10c8e3e8b4fc8"/>
    <x:sheet xmlns:r="http://schemas.openxmlformats.org/officeDocument/2006/relationships" name="Смета" sheetId="2" r:id="R08d77215e7ae42bb"/>
    <x:sheet xmlns:r="http://schemas.openxmlformats.org/officeDocument/2006/relationships" name="Проект" sheetId="3" r:id="R9a89a256f58748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–&quot;"/>
    <x:numFmt numFmtId="201" formatCode="0.0%"/>
  </x:numFmts>
  <x:fonts count="8">
    <x:font>
      <x:sz val="11"/>
      <x:name val="Carlito"/>
    </x:font>
    <x:font>
      <x:sz val="11"/>
      <x:color rgb="FF111111"/>
      <x:name val="Arial"/>
    </x:font>
    <x:font>
      <x:b/>
      <x:sz val="16"/>
      <x:color rgb="FF1B2D49"/>
      <x:name val="Arial"/>
    </x:font>
    <x:font>
      <x:sz val="11"/>
      <x:color rgb="FF657184"/>
      <x:name val="Arial"/>
    </x:font>
    <x:font>
      <x:b/>
      <x:sz val="11"/>
      <x:color rgb="FF111111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008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B2D49"/>
      </x:patternFill>
    </x:fill>
    <x:fill>
      <x:patternFill patternType="solid">
        <x:fgColor rgb="FFFFF2CD"/>
      </x:patternFill>
    </x:fill>
    <x:fill>
      <x:patternFill patternType="solid">
        <x:fgColor rgb="FFEAF0FF"/>
      </x:patternFill>
    </x:fill>
  </x:fills>
  <x:borders count="2">
    <x:border/>
    <x:border>
      <x:bottom style="thin">
        <x:color rgb="FFE2DDC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b/>
        <x:color rgb="FFA42020"/>
      </x:font>
      <x:fill>
        <x:patternFill patternType="solid">
          <x:bgColor rgb="FFFDE2E2"/>
        </x:patternFill>
      </x:fill>
    </x:dxf>
    <x:dxf>
      <x:font>
        <x:b/>
        <x:color rgb="FFA42020"/>
      </x:font>
      <x:fill>
        <x:patternFill patternType="solid">
          <x:bgColor rgb="FFFDE2E2"/>
        </x:patternFill>
      </x:fill>
    </x:dxf>
    <x:dxf>
      <x:font>
        <x:b/>
        <x:color rgb="FFA42020"/>
      </x:font>
      <x:fill>
        <x:patternFill patternType="solid">
          <x:bgColor rgb="FFFDE2E2"/>
        </x:patternFill>
      </x:fill>
    </x:dxf>
    <x:dxf>
      <x:font>
        <x:color rgb="FFA42020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66fdabf554320" /><Relationship Type="http://schemas.openxmlformats.org/officeDocument/2006/relationships/theme" Target="/xl/theme/theme1.xml" Id="Rfd244dd2a6274da8" /><Relationship Type="http://schemas.openxmlformats.org/officeDocument/2006/relationships/sharedStrings" Target="/xl/sharedStrings.xml" Id="R20d11b713b8343df" /><Relationship Type="http://schemas.openxmlformats.org/officeDocument/2006/relationships/worksheet" Target="/xl/worksheets/sheet1.xml" Id="R5ee10c8e3e8b4fc8" /><Relationship Type="http://schemas.openxmlformats.org/officeDocument/2006/relationships/worksheet" Target="/xl/worksheets/sheet2.xml" Id="R08d77215e7ae42bb" /><Relationship Type="http://schemas.openxmlformats.org/officeDocument/2006/relationships/worksheet" Target="/xl/worksheets/sheet3.xml" Id="R9a89a256f58748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B2D49"/>
  </x:sheetPr>
  <x:sheetViews>
    <x:sheetView showGridLines="0" workbookViewId="0">
      <x:pane xSplit="2" topLeftCell="C1" activePane="topRight" state="frozen"/>
    </x:sheetView>
  </x:sheetViews>
  <x:sheetFormatPr defaultRowHeight="15"/>
  <x:cols>
    <x:col min="1" max="1" width="3" hidden="0" customWidth="1"/>
    <x:col min="2" max="2" width="49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4" customHeight="1">
      <x:c r="A2" s="2"/>
      <x:c r="B2" s="3" t="str">
        <x:v>Деньги на первый год бизнеса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/>
      <x:c r="B4" s="4" t="str">
        <x:v>Учебный пример выездной химчистки. Все суммы в рублях.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 t="str">
        <x:v>Выручка за 12 месяцев</x:v>
      </x:c>
      <x:c r="C6" s="6" t="n">
        <x:f>O30</x:f>
        <x:v>864000</x:v>
      </x:c>
      <x:c r="D6" s="2"/>
      <x:c r="E6" s="4" t="str">
        <x:v>Это денежный результат, без амортизации и оценки труда владельца.</x:v>
      </x:c>
      <x:c r="F6" s="4"/>
      <x:c r="G6" s="4"/>
      <x:c r="H6" s="4"/>
      <x:c r="I6" s="4"/>
      <x:c r="J6" s="4"/>
      <x:c r="K6" s="4"/>
      <x:c r="L6" s="4"/>
      <x:c r="M6" s="4"/>
      <x:c r="N6" s="4"/>
      <x:c r="O6" s="2"/>
    </x:row>
    <x:row r="7" ht="24" customHeight="1">
      <x:c r="A7" s="2"/>
      <x:c r="B7" s="2" t="str">
        <x:v>Результат до личных изъятий</x:v>
      </x:c>
      <x:c r="C7" s="6" t="n">
        <x:f>O35</x:f>
        <x:v>476640</x:v>
      </x:c>
      <x:c r="D7" s="2"/>
      <x:c r="E7" s="4"/>
      <x:c r="F7" s="4"/>
      <x:c r="G7" s="4"/>
      <x:c r="H7" s="4"/>
      <x:c r="I7" s="4"/>
      <x:c r="J7" s="4"/>
      <x:c r="K7" s="4"/>
      <x:c r="L7" s="4"/>
      <x:c r="M7" s="4"/>
      <x:c r="N7" s="4"/>
      <x:c r="O7" s="2"/>
    </x:row>
    <x:row r="8" ht="24" customHeight="1">
      <x:c r="A8" s="2"/>
      <x:c r="B8" s="2" t="str">
        <x:v>Свободные деньги в конце</x:v>
      </x:c>
      <x:c r="C8" s="6" t="n">
        <x:f>N46</x:f>
        <x:v>166640</x:v>
      </x:c>
      <x:c r="D8" s="2"/>
      <x:c r="E8" s="4" t="str">
        <x:v>Свободный остаток уже уменьшен на резерв ещё не уплаченного НПД.</x:v>
      </x:c>
      <x:c r="F8" s="4"/>
      <x:c r="G8" s="4"/>
      <x:c r="H8" s="4"/>
      <x:c r="I8" s="4"/>
      <x:c r="J8" s="4"/>
      <x:c r="K8" s="4"/>
      <x:c r="L8" s="4"/>
      <x:c r="M8" s="4"/>
      <x:c r="N8" s="4"/>
      <x:c r="O8" s="2"/>
    </x:row>
    <x:row r="9" ht="24" customHeight="1">
      <x:c r="A9" s="2"/>
      <x:c r="B9" s="2" t="str">
        <x:v>Минимум свободных денег</x:v>
      </x:c>
      <x:c r="C9" s="6" t="n">
        <x:f>MIN(C46:N46)</x:f>
        <x:v>20800</x:v>
      </x:c>
      <x:c r="D9" s="2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2"/>
    </x:row>
    <x:row r="10" ht="24" customHeight="1">
      <x:c r="A10" s="2"/>
      <x:c r="B10" s="2" t="str">
        <x:v>Нужно заказов в рабочем месяце</x:v>
      </x:c>
      <x:c r="C10" s="7" t="n">
        <x:f>IF(C17-C18-C17*C20&lt;=0,"n.a.",ROUNDUP(C19/(C17-C18-C17*C20),0))</x:f>
        <x:v>5</x:v>
      </x:c>
      <x:c r="D10" s="2"/>
      <x:c r="E10" s="4" t="str">
        <x:v>Жёлтые ячейки с синим текстом можно менять. Формулы пересчитаются.</x:v>
      </x:c>
      <x:c r="F10" s="4"/>
      <x:c r="G10" s="4"/>
      <x:c r="H10" s="4"/>
      <x:c r="I10" s="4"/>
      <x:c r="J10" s="4"/>
      <x:c r="K10" s="4"/>
      <x:c r="L10" s="4"/>
      <x:c r="M10" s="4"/>
      <x:c r="N10" s="4"/>
      <x:c r="O10" s="2"/>
    </x:row>
    <x:row r="11" ht="24" customHeight="1">
      <x:c r="A11" s="2"/>
      <x:c r="B11" s="2" t="str">
        <x:v>Нужно с учётом денег на жизнь</x:v>
      </x:c>
      <x:c r="C11" s="7" t="n">
        <x:f>IF(C17-C18-C17*C20&lt;=0,"n.a.",ROUNDUP((C19+C21)/(C17-C18-C17*C20),0))</x:f>
        <x:v>15</x:v>
      </x:c>
      <x:c r="D11" s="2"/>
      <x:c r="E11" s="4"/>
      <x:c r="F11" s="4"/>
      <x:c r="G11" s="4"/>
      <x:c r="H11" s="4"/>
      <x:c r="I11" s="4"/>
      <x:c r="J11" s="4"/>
      <x:c r="K11" s="4"/>
      <x:c r="L11" s="4"/>
      <x:c r="M11" s="4"/>
      <x:c r="N11" s="4"/>
      <x:c r="O11" s="2"/>
    </x:row>
    <x:row r="12" ht="24" customHeight="1">
      <x:c r="A12" s="2"/>
      <x:c r="B12" s="2"/>
      <x:c r="C12" s="2"/>
      <x:c r="D12" s="2"/>
      <x:c r="E12" s="4"/>
      <x:c r="F12" s="4"/>
      <x:c r="G12" s="4"/>
      <x:c r="H12" s="4"/>
      <x:c r="I12" s="4"/>
      <x:c r="J12" s="4"/>
      <x:c r="K12" s="4"/>
      <x:c r="L12" s="4"/>
      <x:c r="M12" s="4"/>
      <x:c r="N12" s="4"/>
      <x:c r="O12" s="2"/>
    </x:row>
    <x:row r="13" ht="24" customHeight="1">
      <x:c r="A13" s="2"/>
      <x:c r="B13" s="2"/>
      <x:c r="C13" s="2"/>
      <x:c r="D13" s="2"/>
      <x:c r="E13" s="4"/>
      <x:c r="F13" s="4"/>
      <x:c r="G13" s="4"/>
      <x:c r="H13" s="4"/>
      <x:c r="I13" s="4"/>
      <x:c r="J13" s="4"/>
      <x:c r="K13" s="4"/>
      <x:c r="L13" s="4"/>
      <x:c r="M13" s="4"/>
      <x:c r="N13" s="4"/>
      <x:c r="O13" s="2"/>
    </x:row>
    <x:row r="14" ht="24" customHeight="1">
      <x:c r="A14" s="2"/>
      <x:c r="B14" s="9" t="str">
        <x:v>Условия модели</x:v>
      </x:c>
      <x:c r="C14" s="9" t="str">
        <x:v>Значение</x:v>
      </x:c>
      <x:c r="D14" s="2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2"/>
    </x:row>
    <x:row r="15" ht="24" customHeight="1">
      <x:c r="A15" s="2"/>
      <x:c r="B15" s="2" t="str">
        <x:v>Собственные деньги до закупок</x:v>
      </x:c>
      <x:c r="C15" s="12" t="n">
        <x:v>50000</x:v>
      </x:c>
      <x:c r="D15" s="2"/>
      <x:c r="E15" s="4" t="str">
        <x:v>Поддержка в модели уже получена. Если решение не принято, поставьте 0 на листе «Смета».</x:v>
      </x:c>
      <x:c r="F15" s="4"/>
      <x:c r="G15" s="4"/>
      <x:c r="H15" s="4"/>
      <x:c r="I15" s="4"/>
      <x:c r="J15" s="4"/>
      <x:c r="K15" s="4"/>
      <x:c r="L15" s="4"/>
      <x:c r="M15" s="4"/>
      <x:c r="N15" s="4"/>
      <x:c r="O15" s="2"/>
    </x:row>
    <x:row r="16" ht="24" customHeight="1">
      <x:c r="A16" s="2"/>
      <x:c r="B16" s="2" t="str">
        <x:v>Полученная поддержка до закупок</x:v>
      </x:c>
      <x:c r="C16" s="14" t="n">
        <x:f>'Смета'!F22</x:f>
        <x:v>300000</x:v>
      </x:c>
      <x:c r="D16" s="2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2"/>
    </x:row>
    <x:row r="17" ht="24" customHeight="1">
      <x:c r="A17" s="2"/>
      <x:c r="B17" s="2" t="str">
        <x:v>Цена одного заказа</x:v>
      </x:c>
      <x:c r="C17" s="12" t="n">
        <x:v>4000</x:v>
      </x:c>
      <x:c r="D17" s="2"/>
      <x:c r="E17" s="4" t="str">
        <x:v>НПД: один исполнитель, без работников, продажи только физлицам. Вычет исчерпан.</x:v>
      </x:c>
      <x:c r="F17" s="4"/>
      <x:c r="G17" s="4"/>
      <x:c r="H17" s="4"/>
      <x:c r="I17" s="4"/>
      <x:c r="J17" s="4"/>
      <x:c r="K17" s="4"/>
      <x:c r="L17" s="4"/>
      <x:c r="M17" s="4"/>
      <x:c r="N17" s="4"/>
      <x:c r="O17" s="2"/>
    </x:row>
    <x:row r="18" ht="24" customHeight="1">
      <x:c r="A18" s="2"/>
      <x:c r="B18" s="2" t="str">
        <x:v>Переменные расходы на заказ</x:v>
      </x:c>
      <x:c r="C18" s="12" t="n">
        <x:v>800</x:v>
      </x:c>
      <x:c r="D18" s="2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2"/>
    </x:row>
    <x:row r="19" ht="24" customHeight="1">
      <x:c r="A19" s="2"/>
      <x:c r="B19" s="2" t="str">
        <x:v>Постоянные расходы в месяц</x:v>
      </x:c>
      <x:c r="C19" s="12" t="n">
        <x:v>15000</x:v>
      </x:c>
      <x:c r="D19" s="2"/>
      <x:c r="E19" s="4" t="str">
        <x:v>Для других режимов или клиентов требуется отдельный налоговый расчёт.</x:v>
      </x:c>
      <x:c r="F19" s="4"/>
      <x:c r="G19" s="4"/>
      <x:c r="H19" s="4"/>
      <x:c r="I19" s="4"/>
      <x:c r="J19" s="4"/>
      <x:c r="K19" s="4"/>
      <x:c r="L19" s="4"/>
      <x:c r="M19" s="4"/>
      <x:c r="N19" s="4"/>
      <x:c r="O19" s="2"/>
    </x:row>
    <x:row r="20" ht="24" customHeight="1">
      <x:c r="A20" s="2"/>
      <x:c r="B20" s="2" t="str">
        <x:v>Ставка НПД для продаж физлицам</x:v>
      </x:c>
      <x:c r="C20" s="13" t="n">
        <x:v>0.04</x:v>
      </x:c>
      <x:c r="D20" s="2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2"/>
    </x:row>
    <x:row r="21" ht="24" customHeight="1">
      <x:c r="A21" s="2"/>
      <x:c r="B21" s="2" t="str">
        <x:v>Личные изъятия в месяц</x:v>
      </x:c>
      <x:c r="C21" s="12" t="n">
        <x:v>30000</x:v>
      </x:c>
      <x:c r="D21" s="2"/>
      <x:c r="E21" s="4" t="str">
        <x:v>НПД оформлен до начала модели: обычные месячные периоды. Начальная задолженность — C24.</x:v>
      </x:c>
      <x:c r="F21" s="4"/>
      <x:c r="G21" s="4"/>
      <x:c r="H21" s="4"/>
      <x:c r="I21" s="4"/>
      <x:c r="J21" s="4"/>
      <x:c r="K21" s="4"/>
      <x:c r="L21" s="4"/>
      <x:c r="M21" s="4"/>
      <x:c r="N21" s="4"/>
      <x:c r="O21" s="2"/>
    </x:row>
    <x:row r="22" ht="24" customHeight="1">
      <x:c r="A22" s="2"/>
      <x:c r="B22" s="2" t="str">
        <x:v>Стартовые затраты</x:v>
      </x:c>
      <x:c r="C22" s="14" t="n">
        <x:f>'Смета'!E22</x:f>
        <x:v>300000</x:v>
      </x:c>
      <x:c r="D22" s="2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2"/>
    </x:row>
    <x:row r="23" ht="24" customHeight="1">
      <x:c r="A23" s="2"/>
      <x:c r="B23" s="2" t="str">
        <x:v>Деньги после стартовых затрат</x:v>
      </x:c>
      <x:c r="C23" s="5" t="n">
        <x:f>SUM(C15:C16)-C22</x:f>
        <x:v>50000</x:v>
      </x:c>
      <x:c r="D23" s="2"/>
      <x:c r="E23" s="4" t="str">
        <x:v>Все продажи сразу оплачены; нет кредита, отсрочки оплаты и новых капитальных затрат.</x:v>
      </x:c>
      <x:c r="F23" s="4"/>
      <x:c r="G23" s="4"/>
      <x:c r="H23" s="4"/>
      <x:c r="I23" s="4"/>
      <x:c r="J23" s="4"/>
      <x:c r="K23" s="4"/>
      <x:c r="L23" s="4"/>
      <x:c r="M23" s="4"/>
      <x:c r="N23" s="4"/>
      <x:c r="O23" s="2"/>
    </x:row>
    <x:row r="24" ht="24" customHeight="1">
      <x:c r="A24" s="2"/>
      <x:c r="B24" s="2" t="str">
        <x:v>Налог к уплате до первого месяца</x:v>
      </x:c>
      <x:c r="C24" s="12" t="n">
        <x:v>0</x:v>
      </x:c>
      <x:c r="D24" s="2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2"/>
    </x:row>
    <x:row r="25" ht="24" customHeight="1">
      <x:c r="A25" s="2"/>
      <x:c r="B25" s="2"/>
      <x:c r="C25" s="2"/>
      <x:c r="D25" s="2"/>
      <x:c r="E25" s="4" t="str">
        <x:v>Цены и спрос — учебные гипотезы. Замените их проверенными данными своего проекта.</x:v>
      </x:c>
      <x:c r="F25" s="4"/>
      <x:c r="G25" s="4"/>
      <x:c r="H25" s="4"/>
      <x:c r="I25" s="4"/>
      <x:c r="J25" s="4"/>
      <x:c r="K25" s="4"/>
      <x:c r="L25" s="4"/>
      <x:c r="M25" s="4"/>
      <x:c r="N25" s="4"/>
      <x:c r="O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4" customHeight="1">
      <x:c r="A27" s="2"/>
      <x:c r="B27" s="9" t="str">
        <x:v>Показатель</x:v>
      </x:c>
      <x:c r="C27" s="15" t="str">
        <x:v>Месяц 1</x:v>
      </x:c>
      <x:c r="D27" s="15" t="str">
        <x:v>Месяц 2</x:v>
      </x:c>
      <x:c r="E27" s="15" t="str">
        <x:v>Месяц 3</x:v>
      </x:c>
      <x:c r="F27" s="15" t="str">
        <x:v>Месяц 4</x:v>
      </x:c>
      <x:c r="G27" s="15" t="str">
        <x:v>Месяц 5</x:v>
      </x:c>
      <x:c r="H27" s="15" t="str">
        <x:v>Месяц 6</x:v>
      </x:c>
      <x:c r="I27" s="15" t="str">
        <x:v>Месяц 7</x:v>
      </x:c>
      <x:c r="J27" s="15" t="str">
        <x:v>Месяц 8</x:v>
      </x:c>
      <x:c r="K27" s="15" t="str">
        <x:v>Месяц 9</x:v>
      </x:c>
      <x:c r="L27" s="15" t="str">
        <x:v>Месяц 10</x:v>
      </x:c>
      <x:c r="M27" s="15" t="str">
        <x:v>Месяц 11</x:v>
      </x:c>
      <x:c r="N27" s="15" t="str">
        <x:v>Месяц 12</x:v>
      </x:c>
      <x:c r="O27" s="15" t="str">
        <x:v>12 месяцев</x:v>
      </x:c>
    </x:row>
    <x:row r="28" ht="24" customHeight="1">
      <x:c r="A28" s="2"/>
      <x:c r="B28" s="2" t="str">
        <x:v>Заказы, шт.</x:v>
      </x:c>
      <x:c r="C28" s="12" t="n">
        <x:v>8</x:v>
      </x:c>
      <x:c r="D28" s="12" t="n">
        <x:v>12</x:v>
      </x:c>
      <x:c r="E28" s="12" t="n">
        <x:v>16</x:v>
      </x:c>
      <x:c r="F28" s="12" t="n">
        <x:v>20</x:v>
      </x:c>
      <x:c r="G28" s="12" t="n">
        <x:v>20</x:v>
      </x:c>
      <x:c r="H28" s="12" t="n">
        <x:v>20</x:v>
      </x:c>
      <x:c r="I28" s="12" t="n">
        <x:v>20</x:v>
      </x:c>
      <x:c r="J28" s="12" t="n">
        <x:v>20</x:v>
      </x:c>
      <x:c r="K28" s="12" t="n">
        <x:v>20</x:v>
      </x:c>
      <x:c r="L28" s="12" t="n">
        <x:v>20</x:v>
      </x:c>
      <x:c r="M28" s="12" t="n">
        <x:v>20</x:v>
      </x:c>
      <x:c r="N28" s="12" t="n">
        <x:v>20</x:v>
      </x:c>
      <x:c r="O28" s="5" t="n">
        <x:f>SUM(C28:N28)</x:f>
        <x:v>216</x:v>
      </x:c>
    </x:row>
    <x:row r="29" ht="24" customHeight="1">
      <x:c r="A29" s="2"/>
      <x:c r="B29" s="2" t="str">
        <x:v>Цена заказа</x:v>
      </x:c>
      <x:c r="C29" s="5" t="n">
        <x:f>$C$17</x:f>
        <x:v>4000</x:v>
      </x:c>
      <x:c r="D29" s="5" t="n">
        <x:f>$C$17</x:f>
        <x:v>4000</x:v>
      </x:c>
      <x:c r="E29" s="5" t="n">
        <x:f>$C$17</x:f>
        <x:v>4000</x:v>
      </x:c>
      <x:c r="F29" s="5" t="n">
        <x:f>$C$17</x:f>
        <x:v>4000</x:v>
      </x:c>
      <x:c r="G29" s="5" t="n">
        <x:f>$C$17</x:f>
        <x:v>4000</x:v>
      </x:c>
      <x:c r="H29" s="5" t="n">
        <x:f>$C$17</x:f>
        <x:v>4000</x:v>
      </x:c>
      <x:c r="I29" s="5" t="n">
        <x:f>$C$17</x:f>
        <x:v>4000</x:v>
      </x:c>
      <x:c r="J29" s="5" t="n">
        <x:f>$C$17</x:f>
        <x:v>4000</x:v>
      </x:c>
      <x:c r="K29" s="5" t="n">
        <x:f>$C$17</x:f>
        <x:v>4000</x:v>
      </x:c>
      <x:c r="L29" s="5" t="n">
        <x:f>$C$17</x:f>
        <x:v>4000</x:v>
      </x:c>
      <x:c r="M29" s="5" t="n">
        <x:f>$C$17</x:f>
        <x:v>4000</x:v>
      </x:c>
      <x:c r="N29" s="5" t="n">
        <x:f>$C$17</x:f>
        <x:v>4000</x:v>
      </x:c>
      <x:c r="O29" s="5"/>
    </x:row>
    <x:row r="30" ht="24" customHeight="1">
      <x:c r="A30" s="2"/>
      <x:c r="B30" s="2" t="str">
        <x:v>Выручка и поступления</x:v>
      </x:c>
      <x:c r="C30" s="5" t="n">
        <x:f>C28*C29</x:f>
        <x:v>32000</x:v>
      </x:c>
      <x:c r="D30" s="5" t="n">
        <x:f>D28*D29</x:f>
        <x:v>48000</x:v>
      </x:c>
      <x:c r="E30" s="5" t="n">
        <x:f>E28*E29</x:f>
        <x:v>64000</x:v>
      </x:c>
      <x:c r="F30" s="5" t="n">
        <x:f>F28*F29</x:f>
        <x:v>80000</x:v>
      </x:c>
      <x:c r="G30" s="5" t="n">
        <x:f>G28*G29</x:f>
        <x:v>80000</x:v>
      </x:c>
      <x:c r="H30" s="5" t="n">
        <x:f>H28*H29</x:f>
        <x:v>80000</x:v>
      </x:c>
      <x:c r="I30" s="5" t="n">
        <x:f>I28*I29</x:f>
        <x:v>80000</x:v>
      </x:c>
      <x:c r="J30" s="5" t="n">
        <x:f>J28*J29</x:f>
        <x:v>80000</x:v>
      </x:c>
      <x:c r="K30" s="5" t="n">
        <x:f>K28*K29</x:f>
        <x:v>80000</x:v>
      </x:c>
      <x:c r="L30" s="5" t="n">
        <x:f>L28*L29</x:f>
        <x:v>80000</x:v>
      </x:c>
      <x:c r="M30" s="5" t="n">
        <x:f>M28*M29</x:f>
        <x:v>80000</x:v>
      </x:c>
      <x:c r="N30" s="5" t="n">
        <x:f>N28*N29</x:f>
        <x:v>80000</x:v>
      </x:c>
      <x:c r="O30" s="5" t="n">
        <x:f>SUM(C30:N30)</x:f>
        <x:v>864000</x:v>
      </x:c>
    </x:row>
    <x:row r="31" ht="24" customHeight="1">
      <x:c r="A31" s="2"/>
      <x:c r="B31" s="2" t="str">
        <x:v>Переменные расходы на заказ</x:v>
      </x:c>
      <x:c r="C31" s="5" t="n">
        <x:f>$C$18</x:f>
        <x:v>800</x:v>
      </x:c>
      <x:c r="D31" s="5" t="n">
        <x:f>$C$18</x:f>
        <x:v>800</x:v>
      </x:c>
      <x:c r="E31" s="5" t="n">
        <x:f>$C$18</x:f>
        <x:v>800</x:v>
      </x:c>
      <x:c r="F31" s="5" t="n">
        <x:f>$C$18</x:f>
        <x:v>800</x:v>
      </x:c>
      <x:c r="G31" s="5" t="n">
        <x:f>$C$18</x:f>
        <x:v>800</x:v>
      </x:c>
      <x:c r="H31" s="5" t="n">
        <x:f>$C$18</x:f>
        <x:v>800</x:v>
      </x:c>
      <x:c r="I31" s="5" t="n">
        <x:f>$C$18</x:f>
        <x:v>800</x:v>
      </x:c>
      <x:c r="J31" s="5" t="n">
        <x:f>$C$18</x:f>
        <x:v>800</x:v>
      </x:c>
      <x:c r="K31" s="5" t="n">
        <x:f>$C$18</x:f>
        <x:v>800</x:v>
      </x:c>
      <x:c r="L31" s="5" t="n">
        <x:f>$C$18</x:f>
        <x:v>800</x:v>
      </x:c>
      <x:c r="M31" s="5" t="n">
        <x:f>$C$18</x:f>
        <x:v>800</x:v>
      </x:c>
      <x:c r="N31" s="5" t="n">
        <x:f>$C$18</x:f>
        <x:v>800</x:v>
      </x:c>
      <x:c r="O31" s="5"/>
    </x:row>
    <x:row r="32" ht="24" customHeight="1">
      <x:c r="A32" s="2"/>
      <x:c r="B32" s="2" t="str">
        <x:v>Переменные расходы всего</x:v>
      </x:c>
      <x:c r="C32" s="5" t="n">
        <x:f>C28*C31</x:f>
        <x:v>6400</x:v>
      </x:c>
      <x:c r="D32" s="5" t="n">
        <x:f>D28*D31</x:f>
        <x:v>9600</x:v>
      </x:c>
      <x:c r="E32" s="5" t="n">
        <x:f>E28*E31</x:f>
        <x:v>12800</x:v>
      </x:c>
      <x:c r="F32" s="5" t="n">
        <x:f>F28*F31</x:f>
        <x:v>16000</x:v>
      </x:c>
      <x:c r="G32" s="5" t="n">
        <x:f>G28*G31</x:f>
        <x:v>16000</x:v>
      </x:c>
      <x:c r="H32" s="5" t="n">
        <x:f>H28*H31</x:f>
        <x:v>16000</x:v>
      </x:c>
      <x:c r="I32" s="5" t="n">
        <x:f>I28*I31</x:f>
        <x:v>16000</x:v>
      </x:c>
      <x:c r="J32" s="5" t="n">
        <x:f>J28*J31</x:f>
        <x:v>16000</x:v>
      </x:c>
      <x:c r="K32" s="5" t="n">
        <x:f>K28*K31</x:f>
        <x:v>16000</x:v>
      </x:c>
      <x:c r="L32" s="5" t="n">
        <x:f>L28*L31</x:f>
        <x:v>16000</x:v>
      </x:c>
      <x:c r="M32" s="5" t="n">
        <x:f>M28*M31</x:f>
        <x:v>16000</x:v>
      </x:c>
      <x:c r="N32" s="5" t="n">
        <x:f>N28*N31</x:f>
        <x:v>16000</x:v>
      </x:c>
      <x:c r="O32" s="5" t="n">
        <x:f>SUM(C32:N32)</x:f>
        <x:v>172800</x:v>
      </x:c>
    </x:row>
    <x:row r="33" ht="24" customHeight="1">
      <x:c r="A33" s="2"/>
      <x:c r="B33" s="2" t="str">
        <x:v>Постоянные расходы</x:v>
      </x:c>
      <x:c r="C33" s="5" t="n">
        <x:f>$C$19</x:f>
        <x:v>15000</x:v>
      </x:c>
      <x:c r="D33" s="5" t="n">
        <x:f>$C$19</x:f>
        <x:v>15000</x:v>
      </x:c>
      <x:c r="E33" s="5" t="n">
        <x:f>$C$19</x:f>
        <x:v>15000</x:v>
      </x:c>
      <x:c r="F33" s="5" t="n">
        <x:f>$C$19</x:f>
        <x:v>15000</x:v>
      </x:c>
      <x:c r="G33" s="5" t="n">
        <x:f>$C$19</x:f>
        <x:v>15000</x:v>
      </x:c>
      <x:c r="H33" s="5" t="n">
        <x:f>$C$19</x:f>
        <x:v>15000</x:v>
      </x:c>
      <x:c r="I33" s="5" t="n">
        <x:f>$C$19</x:f>
        <x:v>15000</x:v>
      </x:c>
      <x:c r="J33" s="5" t="n">
        <x:f>$C$19</x:f>
        <x:v>15000</x:v>
      </x:c>
      <x:c r="K33" s="5" t="n">
        <x:f>$C$19</x:f>
        <x:v>15000</x:v>
      </x:c>
      <x:c r="L33" s="5" t="n">
        <x:f>$C$19</x:f>
        <x:v>15000</x:v>
      </x:c>
      <x:c r="M33" s="5" t="n">
        <x:f>$C$19</x:f>
        <x:v>15000</x:v>
      </x:c>
      <x:c r="N33" s="5" t="n">
        <x:f>$C$19</x:f>
        <x:v>15000</x:v>
      </x:c>
      <x:c r="O33" s="5" t="n">
        <x:f>SUM(C33:N33)</x:f>
        <x:v>180000</x:v>
      </x:c>
    </x:row>
    <x:row r="34" ht="24" customHeight="1">
      <x:c r="A34" s="2"/>
      <x:c r="B34" s="2" t="str">
        <x:v>Резерв НПД с дохода месяца</x:v>
      </x:c>
      <x:c r="C34" s="5" t="n">
        <x:f>C30*$C$20</x:f>
        <x:v>1280</x:v>
      </x:c>
      <x:c r="D34" s="5" t="n">
        <x:f>D30*$C$20</x:f>
        <x:v>1920</x:v>
      </x:c>
      <x:c r="E34" s="5" t="n">
        <x:f>E30*$C$20</x:f>
        <x:v>2560</x:v>
      </x:c>
      <x:c r="F34" s="5" t="n">
        <x:f>F30*$C$20</x:f>
        <x:v>3200</x:v>
      </x:c>
      <x:c r="G34" s="5" t="n">
        <x:f>G30*$C$20</x:f>
        <x:v>3200</x:v>
      </x:c>
      <x:c r="H34" s="5" t="n">
        <x:f>H30*$C$20</x:f>
        <x:v>3200</x:v>
      </x:c>
      <x:c r="I34" s="5" t="n">
        <x:f>I30*$C$20</x:f>
        <x:v>3200</x:v>
      </x:c>
      <x:c r="J34" s="5" t="n">
        <x:f>J30*$C$20</x:f>
        <x:v>3200</x:v>
      </x:c>
      <x:c r="K34" s="5" t="n">
        <x:f>K30*$C$20</x:f>
        <x:v>3200</x:v>
      </x:c>
      <x:c r="L34" s="5" t="n">
        <x:f>L30*$C$20</x:f>
        <x:v>3200</x:v>
      </x:c>
      <x:c r="M34" s="5" t="n">
        <x:f>M30*$C$20</x:f>
        <x:v>3200</x:v>
      </x:c>
      <x:c r="N34" s="5" t="n">
        <x:f>N30*$C$20</x:f>
        <x:v>3200</x:v>
      </x:c>
      <x:c r="O34" s="5" t="n">
        <x:f>SUM(C34:N34)</x:f>
        <x:v>34560</x:v>
      </x:c>
    </x:row>
    <x:row r="35" ht="24" customHeight="1">
      <x:c r="A35" s="2"/>
      <x:c r="B35" s="21" t="str">
        <x:v>Результат до личных изъятий</x:v>
      </x:c>
      <x:c r="C35" s="22" t="n">
        <x:f>C30-SUM(C32:C34)</x:f>
        <x:v>9320</x:v>
      </x:c>
      <x:c r="D35" s="22" t="n">
        <x:f>D30-SUM(D32:D34)</x:f>
        <x:v>21480</x:v>
      </x:c>
      <x:c r="E35" s="22" t="n">
        <x:f>E30-SUM(E32:E34)</x:f>
        <x:v>33640</x:v>
      </x:c>
      <x:c r="F35" s="22" t="n">
        <x:f>F30-SUM(F32:F34)</x:f>
        <x:v>45800</x:v>
      </x:c>
      <x:c r="G35" s="22" t="n">
        <x:f>G30-SUM(G32:G34)</x:f>
        <x:v>45800</x:v>
      </x:c>
      <x:c r="H35" s="22" t="n">
        <x:f>H30-SUM(H32:H34)</x:f>
        <x:v>45800</x:v>
      </x:c>
      <x:c r="I35" s="22" t="n">
        <x:f>I30-SUM(I32:I34)</x:f>
        <x:v>45800</x:v>
      </x:c>
      <x:c r="J35" s="22" t="n">
        <x:f>J30-SUM(J32:J34)</x:f>
        <x:v>45800</x:v>
      </x:c>
      <x:c r="K35" s="22" t="n">
        <x:f>K30-SUM(K32:K34)</x:f>
        <x:v>45800</x:v>
      </x:c>
      <x:c r="L35" s="22" t="n">
        <x:f>L30-SUM(L32:L34)</x:f>
        <x:v>45800</x:v>
      </x:c>
      <x:c r="M35" s="22" t="n">
        <x:f>M30-SUM(M32:M34)</x:f>
        <x:v>45800</x:v>
      </x:c>
      <x:c r="N35" s="22" t="n">
        <x:f>N30-SUM(N32:N34)</x:f>
        <x:v>45800</x:v>
      </x:c>
      <x:c r="O35" s="22" t="n">
        <x:f>SUM(C35:N35)</x:f>
        <x:v>476640</x:v>
      </x:c>
    </x:row>
    <x:row r="36" ht="24" customHeight="1">
      <x:c r="A36" s="2"/>
      <x:c r="B36" s="2"/>
      <x:c r="C36" s="5"/>
      <x:c r="D36" s="5"/>
      <x:c r="E36" s="5"/>
      <x:c r="F36" s="5"/>
      <x:c r="G36" s="5"/>
      <x:c r="H36" s="5"/>
      <x:c r="I36" s="5"/>
      <x:c r="J36" s="5"/>
      <x:c r="K36" s="5"/>
      <x:c r="L36" s="5"/>
      <x:c r="M36" s="5"/>
      <x:c r="N36" s="5"/>
      <x:c r="O36" s="5"/>
    </x:row>
    <x:row r="37" ht="24" customHeight="1">
      <x:c r="A37" s="2"/>
      <x:c r="B37" s="2" t="str">
        <x:v>Деньги на начало месяца</x:v>
      </x:c>
      <x:c r="C37" s="5" t="n">
        <x:f>$C$23</x:f>
        <x:v>50000</x:v>
      </x:c>
      <x:c r="D37" s="5" t="n">
        <x:f>C44</x:f>
        <x:v>30600</x:v>
      </x:c>
      <x:c r="E37" s="5" t="n">
        <x:f>D44</x:f>
        <x:v>22720</x:v>
      </x:c>
      <x:c r="F37" s="5" t="n">
        <x:f>E44</x:f>
        <x:v>27000</x:v>
      </x:c>
      <x:c r="G37" s="5" t="n">
        <x:f>F44</x:f>
        <x:v>43440</x:v>
      </x:c>
      <x:c r="H37" s="5" t="n">
        <x:f>G44</x:f>
        <x:v>59240</x:v>
      </x:c>
      <x:c r="I37" s="5" t="n">
        <x:f>H44</x:f>
        <x:v>75040</x:v>
      </x:c>
      <x:c r="J37" s="5" t="n">
        <x:f>I44</x:f>
        <x:v>90840</x:v>
      </x:c>
      <x:c r="K37" s="5" t="n">
        <x:f>J44</x:f>
        <x:v>106640</x:v>
      </x:c>
      <x:c r="L37" s="5" t="n">
        <x:f>K44</x:f>
        <x:v>122440</x:v>
      </x:c>
      <x:c r="M37" s="5" t="n">
        <x:f>L44</x:f>
        <x:v>138240</x:v>
      </x:c>
      <x:c r="N37" s="5" t="n">
        <x:f>M44</x:f>
        <x:v>154040</x:v>
      </x:c>
      <x:c r="O37" s="5"/>
    </x:row>
    <x:row r="38" ht="24" customHeight="1">
      <x:c r="A38" s="2"/>
      <x:c r="B38" s="2" t="str">
        <x:v>Поступления от клиентов</x:v>
      </x:c>
      <x:c r="C38" s="5" t="n">
        <x:f>C30</x:f>
        <x:v>32000</x:v>
      </x:c>
      <x:c r="D38" s="5" t="n">
        <x:f>D30</x:f>
        <x:v>48000</x:v>
      </x:c>
      <x:c r="E38" s="5" t="n">
        <x:f>E30</x:f>
        <x:v>64000</x:v>
      </x:c>
      <x:c r="F38" s="5" t="n">
        <x:f>F30</x:f>
        <x:v>80000</x:v>
      </x:c>
      <x:c r="G38" s="5" t="n">
        <x:f>G30</x:f>
        <x:v>80000</x:v>
      </x:c>
      <x:c r="H38" s="5" t="n">
        <x:f>H30</x:f>
        <x:v>80000</x:v>
      </x:c>
      <x:c r="I38" s="5" t="n">
        <x:f>I30</x:f>
        <x:v>80000</x:v>
      </x:c>
      <x:c r="J38" s="5" t="n">
        <x:f>J30</x:f>
        <x:v>80000</x:v>
      </x:c>
      <x:c r="K38" s="5" t="n">
        <x:f>K30</x:f>
        <x:v>80000</x:v>
      </x:c>
      <x:c r="L38" s="5" t="n">
        <x:f>L30</x:f>
        <x:v>80000</x:v>
      </x:c>
      <x:c r="M38" s="5" t="n">
        <x:f>M30</x:f>
        <x:v>80000</x:v>
      </x:c>
      <x:c r="N38" s="5" t="n">
        <x:f>N30</x:f>
        <x:v>80000</x:v>
      </x:c>
      <x:c r="O38" s="5" t="n">
        <x:f>SUM(C38:N38)</x:f>
        <x:v>864000</x:v>
      </x:c>
    </x:row>
    <x:row r="39" ht="24" customHeight="1">
      <x:c r="A39" s="2"/>
      <x:c r="B39" s="2" t="str">
        <x:v>Оплаченные переменные расходы</x:v>
      </x:c>
      <x:c r="C39" s="5" t="n">
        <x:f>C32</x:f>
        <x:v>6400</x:v>
      </x:c>
      <x:c r="D39" s="5" t="n">
        <x:f>D32</x:f>
        <x:v>9600</x:v>
      </x:c>
      <x:c r="E39" s="5" t="n">
        <x:f>E32</x:f>
        <x:v>12800</x:v>
      </x:c>
      <x:c r="F39" s="5" t="n">
        <x:f>F32</x:f>
        <x:v>16000</x:v>
      </x:c>
      <x:c r="G39" s="5" t="n">
        <x:f>G32</x:f>
        <x:v>16000</x:v>
      </x:c>
      <x:c r="H39" s="5" t="n">
        <x:f>H32</x:f>
        <x:v>16000</x:v>
      </x:c>
      <x:c r="I39" s="5" t="n">
        <x:f>I32</x:f>
        <x:v>16000</x:v>
      </x:c>
      <x:c r="J39" s="5" t="n">
        <x:f>J32</x:f>
        <x:v>16000</x:v>
      </x:c>
      <x:c r="K39" s="5" t="n">
        <x:f>K32</x:f>
        <x:v>16000</x:v>
      </x:c>
      <x:c r="L39" s="5" t="n">
        <x:f>L32</x:f>
        <x:v>16000</x:v>
      </x:c>
      <x:c r="M39" s="5" t="n">
        <x:f>M32</x:f>
        <x:v>16000</x:v>
      </x:c>
      <x:c r="N39" s="5" t="n">
        <x:f>N32</x:f>
        <x:v>16000</x:v>
      </x:c>
      <x:c r="O39" s="5" t="n">
        <x:f>SUM(C39:N39)</x:f>
        <x:v>172800</x:v>
      </x:c>
    </x:row>
    <x:row r="40" ht="24" customHeight="1">
      <x:c r="A40" s="2"/>
      <x:c r="B40" s="2" t="str">
        <x:v>Оплаченные постоянные расходы</x:v>
      </x:c>
      <x:c r="C40" s="5" t="n">
        <x:f>C33</x:f>
        <x:v>15000</x:v>
      </x:c>
      <x:c r="D40" s="5" t="n">
        <x:f>D33</x:f>
        <x:v>15000</x:v>
      </x:c>
      <x:c r="E40" s="5" t="n">
        <x:f>E33</x:f>
        <x:v>15000</x:v>
      </x:c>
      <x:c r="F40" s="5" t="n">
        <x:f>F33</x:f>
        <x:v>15000</x:v>
      </x:c>
      <x:c r="G40" s="5" t="n">
        <x:f>G33</x:f>
        <x:v>15000</x:v>
      </x:c>
      <x:c r="H40" s="5" t="n">
        <x:f>H33</x:f>
        <x:v>15000</x:v>
      </x:c>
      <x:c r="I40" s="5" t="n">
        <x:f>I33</x:f>
        <x:v>15000</x:v>
      </x:c>
      <x:c r="J40" s="5" t="n">
        <x:f>J33</x:f>
        <x:v>15000</x:v>
      </x:c>
      <x:c r="K40" s="5" t="n">
        <x:f>K33</x:f>
        <x:v>15000</x:v>
      </x:c>
      <x:c r="L40" s="5" t="n">
        <x:f>L33</x:f>
        <x:v>15000</x:v>
      </x:c>
      <x:c r="M40" s="5" t="n">
        <x:f>M33</x:f>
        <x:v>15000</x:v>
      </x:c>
      <x:c r="N40" s="5" t="n">
        <x:f>N33</x:f>
        <x:v>15000</x:v>
      </x:c>
      <x:c r="O40" s="5" t="n">
        <x:f>SUM(C40:N40)</x:f>
        <x:v>180000</x:v>
      </x:c>
    </x:row>
    <x:row r="41" ht="24" customHeight="1">
      <x:c r="A41" s="2"/>
      <x:c r="B41" s="2" t="str">
        <x:v>НПД фактически уплачен</x:v>
      </x:c>
      <x:c r="C41" s="5" t="n">
        <x:f>$C$24</x:f>
        <x:v>0</x:v>
      </x:c>
      <x:c r="D41" s="5" t="n">
        <x:f>C34</x:f>
        <x:v>1280</x:v>
      </x:c>
      <x:c r="E41" s="5" t="n">
        <x:f>D34</x:f>
        <x:v>1920</x:v>
      </x:c>
      <x:c r="F41" s="5" t="n">
        <x:f>E34</x:f>
        <x:v>2560</x:v>
      </x:c>
      <x:c r="G41" s="5" t="n">
        <x:f>F34</x:f>
        <x:v>3200</x:v>
      </x:c>
      <x:c r="H41" s="5" t="n">
        <x:f>G34</x:f>
        <x:v>3200</x:v>
      </x:c>
      <x:c r="I41" s="5" t="n">
        <x:f>H34</x:f>
        <x:v>3200</x:v>
      </x:c>
      <x:c r="J41" s="5" t="n">
        <x:f>I34</x:f>
        <x:v>3200</x:v>
      </x:c>
      <x:c r="K41" s="5" t="n">
        <x:f>J34</x:f>
        <x:v>3200</x:v>
      </x:c>
      <x:c r="L41" s="5" t="n">
        <x:f>K34</x:f>
        <x:v>3200</x:v>
      </x:c>
      <x:c r="M41" s="5" t="n">
        <x:f>L34</x:f>
        <x:v>3200</x:v>
      </x:c>
      <x:c r="N41" s="5" t="n">
        <x:f>M34</x:f>
        <x:v>3200</x:v>
      </x:c>
      <x:c r="O41" s="5" t="n">
        <x:f>SUM(C41:N41)</x:f>
        <x:v>31360</x:v>
      </x:c>
    </x:row>
    <x:row r="42" ht="24" customHeight="1">
      <x:c r="A42" s="2"/>
      <x:c r="B42" s="2" t="str">
        <x:v>Личные изъятия</x:v>
      </x:c>
      <x:c r="C42" s="5" t="n">
        <x:f>$C$21</x:f>
        <x:v>30000</x:v>
      </x:c>
      <x:c r="D42" s="5" t="n">
        <x:f>$C$21</x:f>
        <x:v>30000</x:v>
      </x:c>
      <x:c r="E42" s="5" t="n">
        <x:f>$C$21</x:f>
        <x:v>30000</x:v>
      </x:c>
      <x:c r="F42" s="5" t="n">
        <x:f>$C$21</x:f>
        <x:v>30000</x:v>
      </x:c>
      <x:c r="G42" s="5" t="n">
        <x:f>$C$21</x:f>
        <x:v>30000</x:v>
      </x:c>
      <x:c r="H42" s="5" t="n">
        <x:f>$C$21</x:f>
        <x:v>30000</x:v>
      </x:c>
      <x:c r="I42" s="5" t="n">
        <x:f>$C$21</x:f>
        <x:v>30000</x:v>
      </x:c>
      <x:c r="J42" s="5" t="n">
        <x:f>$C$21</x:f>
        <x:v>30000</x:v>
      </x:c>
      <x:c r="K42" s="5" t="n">
        <x:f>$C$21</x:f>
        <x:v>30000</x:v>
      </x:c>
      <x:c r="L42" s="5" t="n">
        <x:f>$C$21</x:f>
        <x:v>30000</x:v>
      </x:c>
      <x:c r="M42" s="5" t="n">
        <x:f>$C$21</x:f>
        <x:v>30000</x:v>
      </x:c>
      <x:c r="N42" s="5" t="n">
        <x:f>$C$21</x:f>
        <x:v>30000</x:v>
      </x:c>
      <x:c r="O42" s="5" t="n">
        <x:f>SUM(C42:N42)</x:f>
        <x:v>360000</x:v>
      </x:c>
    </x:row>
    <x:row r="43" ht="24" customHeight="1">
      <x:c r="A43" s="2"/>
      <x:c r="B43" s="2"/>
      <x:c r="C43" s="5"/>
      <x:c r="D43" s="5"/>
      <x:c r="E43" s="5"/>
      <x:c r="F43" s="5"/>
      <x:c r="G43" s="5"/>
      <x:c r="H43" s="5"/>
      <x:c r="I43" s="5"/>
      <x:c r="J43" s="5"/>
      <x:c r="K43" s="5"/>
      <x:c r="L43" s="5"/>
      <x:c r="M43" s="5"/>
      <x:c r="N43" s="5"/>
      <x:c r="O43" s="5"/>
    </x:row>
    <x:row r="44" ht="24" customHeight="1">
      <x:c r="A44" s="2"/>
      <x:c r="B44" s="21" t="str">
        <x:v>Деньги на конец месяца</x:v>
      </x:c>
      <x:c r="C44" s="22" t="n">
        <x:f>SUM(C37:C38)-SUM(C39:C42)</x:f>
        <x:v>30600</x:v>
      </x:c>
      <x:c r="D44" s="22" t="n">
        <x:f>SUM(D37:D38)-SUM(D39:D42)</x:f>
        <x:v>22720</x:v>
      </x:c>
      <x:c r="E44" s="22" t="n">
        <x:f>SUM(E37:E38)-SUM(E39:E42)</x:f>
        <x:v>27000</x:v>
      </x:c>
      <x:c r="F44" s="22" t="n">
        <x:f>SUM(F37:F38)-SUM(F39:F42)</x:f>
        <x:v>43440</x:v>
      </x:c>
      <x:c r="G44" s="22" t="n">
        <x:f>SUM(G37:G38)-SUM(G39:G42)</x:f>
        <x:v>59240</x:v>
      </x:c>
      <x:c r="H44" s="22" t="n">
        <x:f>SUM(H37:H38)-SUM(H39:H42)</x:f>
        <x:v>75040</x:v>
      </x:c>
      <x:c r="I44" s="22" t="n">
        <x:f>SUM(I37:I38)-SUM(I39:I42)</x:f>
        <x:v>90840</x:v>
      </x:c>
      <x:c r="J44" s="22" t="n">
        <x:f>SUM(J37:J38)-SUM(J39:J42)</x:f>
        <x:v>106640</x:v>
      </x:c>
      <x:c r="K44" s="22" t="n">
        <x:f>SUM(K37:K38)-SUM(K39:K42)</x:f>
        <x:v>122440</x:v>
      </x:c>
      <x:c r="L44" s="22" t="n">
        <x:f>SUM(L37:L38)-SUM(L39:L42)</x:f>
        <x:v>138240</x:v>
      </x:c>
      <x:c r="M44" s="22" t="n">
        <x:f>SUM(M37:M38)-SUM(M39:M42)</x:f>
        <x:v>154040</x:v>
      </x:c>
      <x:c r="N44" s="22" t="n">
        <x:f>SUM(N37:N38)-SUM(N39:N42)</x:f>
        <x:v>169840</x:v>
      </x:c>
      <x:c r="O44" s="22" t="n">
        <x:f>N44</x:f>
        <x:v>169840</x:v>
      </x:c>
    </x:row>
    <x:row r="45" ht="24" customHeight="1">
      <x:c r="A45" s="2"/>
      <x:c r="B45" s="2" t="str">
        <x:v>НПД к уплате в следующем месяце</x:v>
      </x:c>
      <x:c r="C45" s="5" t="n">
        <x:f>C34</x:f>
        <x:v>1280</x:v>
      </x:c>
      <x:c r="D45" s="5" t="n">
        <x:f>D34</x:f>
        <x:v>1920</x:v>
      </x:c>
      <x:c r="E45" s="5" t="n">
        <x:f>E34</x:f>
        <x:v>2560</x:v>
      </x:c>
      <x:c r="F45" s="5" t="n">
        <x:f>F34</x:f>
        <x:v>3200</x:v>
      </x:c>
      <x:c r="G45" s="5" t="n">
        <x:f>G34</x:f>
        <x:v>3200</x:v>
      </x:c>
      <x:c r="H45" s="5" t="n">
        <x:f>H34</x:f>
        <x:v>3200</x:v>
      </x:c>
      <x:c r="I45" s="5" t="n">
        <x:f>I34</x:f>
        <x:v>3200</x:v>
      </x:c>
      <x:c r="J45" s="5" t="n">
        <x:f>J34</x:f>
        <x:v>3200</x:v>
      </x:c>
      <x:c r="K45" s="5" t="n">
        <x:f>K34</x:f>
        <x:v>3200</x:v>
      </x:c>
      <x:c r="L45" s="5" t="n">
        <x:f>L34</x:f>
        <x:v>3200</x:v>
      </x:c>
      <x:c r="M45" s="5" t="n">
        <x:f>M34</x:f>
        <x:v>3200</x:v>
      </x:c>
      <x:c r="N45" s="5" t="n">
        <x:f>N34</x:f>
        <x:v>3200</x:v>
      </x:c>
      <x:c r="O45" s="5" t="n">
        <x:f>N45</x:f>
        <x:v>3200</x:v>
      </x:c>
    </x:row>
    <x:row r="46" ht="24" customHeight="1">
      <x:c r="A46" s="2"/>
      <x:c r="B46" s="21" t="str">
        <x:v>Свободно после резерва НПД</x:v>
      </x:c>
      <x:c r="C46" s="22" t="n">
        <x:f>C44-C45</x:f>
        <x:v>29320</x:v>
      </x:c>
      <x:c r="D46" s="22" t="n">
        <x:f>D44-D45</x:f>
        <x:v>20800</x:v>
      </x:c>
      <x:c r="E46" s="22" t="n">
        <x:f>E44-E45</x:f>
        <x:v>24440</x:v>
      </x:c>
      <x:c r="F46" s="22" t="n">
        <x:f>F44-F45</x:f>
        <x:v>40240</x:v>
      </x:c>
      <x:c r="G46" s="22" t="n">
        <x:f>G44-G45</x:f>
        <x:v>56040</x:v>
      </x:c>
      <x:c r="H46" s="22" t="n">
        <x:f>H44-H45</x:f>
        <x:v>71840</x:v>
      </x:c>
      <x:c r="I46" s="22" t="n">
        <x:f>I44-I45</x:f>
        <x:v>87640</x:v>
      </x:c>
      <x:c r="J46" s="22" t="n">
        <x:f>J44-J45</x:f>
        <x:v>103440</x:v>
      </x:c>
      <x:c r="K46" s="22" t="n">
        <x:f>K44-K45</x:f>
        <x:v>119240</x:v>
      </x:c>
      <x:c r="L46" s="22" t="n">
        <x:f>L44-L45</x:f>
        <x:v>135040</x:v>
      </x:c>
      <x:c r="M46" s="22" t="n">
        <x:f>M44-M45</x:f>
        <x:v>150840</x:v>
      </x:c>
      <x:c r="N46" s="22" t="n">
        <x:f>N44-N45</x:f>
        <x:v>166640</x:v>
      </x:c>
      <x:c r="O46" s="22" t="n">
        <x:f>N46</x:f>
        <x:v>166640</x:v>
      </x:c>
    </x:row>
    <x:row r="47" ht="24" customHeight="1">
      <x:c r="A47" s="2"/>
      <x:c r="B47" s="2"/>
      <x:c r="C47" s="5"/>
      <x:c r="D47" s="5"/>
      <x:c r="E47" s="5"/>
      <x:c r="F47" s="5"/>
      <x:c r="G47" s="5"/>
      <x:c r="H47" s="5"/>
      <x:c r="I47" s="5"/>
      <x:c r="J47" s="5"/>
      <x:c r="K47" s="5"/>
      <x:c r="L47" s="5"/>
      <x:c r="M47" s="5"/>
      <x:c r="N47" s="5"/>
      <x:c r="O47" s="5"/>
    </x:row>
    <x:row r="48" ht="24" customHeight="1">
      <x:c r="A48" s="2"/>
      <x:c r="B48" s="21" t="str">
        <x:v>Накопленный результат до изъятий</x:v>
      </x:c>
      <x:c r="C48" s="22" t="n">
        <x:f>SUM($C$35:C35)</x:f>
        <x:v>9320</x:v>
      </x:c>
      <x:c r="D48" s="22" t="n">
        <x:f>SUM($C$35:D35)</x:f>
        <x:v>30800</x:v>
      </x:c>
      <x:c r="E48" s="22" t="n">
        <x:f>SUM($C$35:E35)</x:f>
        <x:v>64440</x:v>
      </x:c>
      <x:c r="F48" s="22" t="n">
        <x:f>SUM($C$35:F35)</x:f>
        <x:v>110240</x:v>
      </x:c>
      <x:c r="G48" s="22" t="n">
        <x:f>SUM($C$35:G35)</x:f>
        <x:v>156040</x:v>
      </x:c>
      <x:c r="H48" s="22" t="n">
        <x:f>SUM($C$35:H35)</x:f>
        <x:v>201840</x:v>
      </x:c>
      <x:c r="I48" s="22" t="n">
        <x:f>SUM($C$35:I35)</x:f>
        <x:v>247640</x:v>
      </x:c>
      <x:c r="J48" s="22" t="n">
        <x:f>SUM($C$35:J35)</x:f>
        <x:v>293440</x:v>
      </x:c>
      <x:c r="K48" s="22" t="n">
        <x:f>SUM($C$35:K35)</x:f>
        <x:v>339240</x:v>
      </x:c>
      <x:c r="L48" s="22" t="n">
        <x:f>SUM($C$35:L35)</x:f>
        <x:v>385040</x:v>
      </x:c>
      <x:c r="M48" s="22" t="n">
        <x:f>SUM($C$35:M35)</x:f>
        <x:v>430840</x:v>
      </x:c>
      <x:c r="N48" s="22" t="n">
        <x:f>SUM($C$35:N35)</x:f>
        <x:v>476640</x:v>
      </x:c>
      <x:c r="O48" s="22" t="n">
        <x:f>N48</x:f>
        <x:v>476640</x:v>
      </x:c>
    </x:row>
    <x:row r="49" ht="24" customHeight="1">
      <x:c r="A49" s="2"/>
      <x:c r="B49" s="2" t="str">
        <x:v>Стартовые затраты покрыты</x:v>
      </x:c>
      <x:c r="C49" s="5" t="str">
        <x:f>IF(C48&gt;=$C$22,"Да","Нет")</x:f>
        <x:v>Нет</x:v>
      </x:c>
      <x:c r="D49" s="5" t="str">
        <x:f>IF(D48&gt;=$C$22,"Да","Нет")</x:f>
        <x:v>Нет</x:v>
      </x:c>
      <x:c r="E49" s="5" t="str">
        <x:f>IF(E48&gt;=$C$22,"Да","Нет")</x:f>
        <x:v>Нет</x:v>
      </x:c>
      <x:c r="F49" s="5" t="str">
        <x:f>IF(F48&gt;=$C$22,"Да","Нет")</x:f>
        <x:v>Нет</x:v>
      </x:c>
      <x:c r="G49" s="5" t="str">
        <x:f>IF(G48&gt;=$C$22,"Да","Нет")</x:f>
        <x:v>Нет</x:v>
      </x:c>
      <x:c r="H49" s="5" t="str">
        <x:f>IF(H48&gt;=$C$22,"Да","Нет")</x:f>
        <x:v>Нет</x:v>
      </x:c>
      <x:c r="I49" s="5" t="str">
        <x:f>IF(I48&gt;=$C$22,"Да","Нет")</x:f>
        <x:v>Нет</x:v>
      </x:c>
      <x:c r="J49" s="5" t="str">
        <x:f>IF(J48&gt;=$C$22,"Да","Нет")</x:f>
        <x:v>Нет</x:v>
      </x:c>
      <x:c r="K49" s="5" t="str">
        <x:f>IF(K48&gt;=$C$22,"Да","Нет")</x:f>
        <x:v>Да</x:v>
      </x:c>
      <x:c r="L49" s="5" t="str">
        <x:f>IF(L48&gt;=$C$22,"Да","Нет")</x:f>
        <x:v>Да</x:v>
      </x:c>
      <x:c r="M49" s="5" t="str">
        <x:f>IF(M48&gt;=$C$22,"Да","Нет")</x:f>
        <x:v>Да</x:v>
      </x:c>
      <x:c r="N49" s="5" t="str">
        <x:f>IF(N48&gt;=$C$22,"Да","Нет")</x:f>
        <x:v>Да</x:v>
      </x:c>
      <x:c r="O49" s="5"/>
    </x:row>
    <x:row r="50" ht="24" customHeight="1">
      <x:c r="A50" s="2"/>
      <x:c r="B50" s="2"/>
      <x:c r="C50" s="5"/>
      <x:c r="D50" s="5"/>
      <x:c r="E50" s="5"/>
      <x:c r="F50" s="5"/>
      <x:c r="G50" s="5"/>
      <x:c r="H50" s="5"/>
      <x:c r="I50" s="5"/>
      <x:c r="J50" s="5"/>
      <x:c r="K50" s="5"/>
      <x:c r="L50" s="5"/>
      <x:c r="M50" s="5"/>
      <x:c r="N50" s="5"/>
      <x:c r="O50" s="5"/>
    </x:row>
    <x:row r="51" ht="24" customHeight="1">
      <x:c r="A51" s="2"/>
      <x:c r="B51" s="2" t="str">
        <x:v>Плановые обращения, шт.</x:v>
      </x:c>
      <x:c r="C51" s="12" t="n">
        <x:v>24</x:v>
      </x:c>
      <x:c r="D51" s="12" t="n">
        <x:v>36</x:v>
      </x:c>
      <x:c r="E51" s="12" t="n">
        <x:v>48</x:v>
      </x:c>
      <x:c r="F51" s="12" t="n">
        <x:v>60</x:v>
      </x:c>
      <x:c r="G51" s="12" t="n">
        <x:v>60</x:v>
      </x:c>
      <x:c r="H51" s="12" t="n">
        <x:v>60</x:v>
      </x:c>
      <x:c r="I51" s="12" t="n">
        <x:v>60</x:v>
      </x:c>
      <x:c r="J51" s="12" t="n">
        <x:v>60</x:v>
      </x:c>
      <x:c r="K51" s="12" t="n">
        <x:v>60</x:v>
      </x:c>
      <x:c r="L51" s="12" t="n">
        <x:v>60</x:v>
      </x:c>
      <x:c r="M51" s="12" t="n">
        <x:v>60</x:v>
      </x:c>
      <x:c r="N51" s="12" t="n">
        <x:v>60</x:v>
      </x:c>
      <x:c r="O51" s="5"/>
    </x:row>
    <x:row r="52" ht="24" customHeight="1">
      <x:c r="A52" s="2"/>
      <x:c r="B52" s="2" t="str">
        <x:v>Конверсия обращения в заказ</x:v>
      </x:c>
      <x:c r="C52" s="13" t="n">
        <x:v>0.3333333333333333</x:v>
      </x:c>
      <x:c r="D52" s="13" t="n">
        <x:v>0.3333333333333333</x:v>
      </x:c>
      <x:c r="E52" s="13" t="n">
        <x:v>0.3333333333333333</x:v>
      </x:c>
      <x:c r="F52" s="13" t="n">
        <x:v>0.3333333333333333</x:v>
      </x:c>
      <x:c r="G52" s="13" t="n">
        <x:v>0.3333333333333333</x:v>
      </x:c>
      <x:c r="H52" s="13" t="n">
        <x:v>0.3333333333333333</x:v>
      </x:c>
      <x:c r="I52" s="13" t="n">
        <x:v>0.3333333333333333</x:v>
      </x:c>
      <x:c r="J52" s="13" t="n">
        <x:v>0.3333333333333333</x:v>
      </x:c>
      <x:c r="K52" s="13" t="n">
        <x:v>0.3333333333333333</x:v>
      </x:c>
      <x:c r="L52" s="13" t="n">
        <x:v>0.3333333333333333</x:v>
      </x:c>
      <x:c r="M52" s="13" t="n">
        <x:v>0.3333333333333333</x:v>
      </x:c>
      <x:c r="N52" s="13" t="n">
        <x:v>0.3333333333333333</x:v>
      </x:c>
      <x:c r="O52" s="5"/>
    </x:row>
    <x:row r="53" ht="24" customHeight="1">
      <x:c r="A53" s="2"/>
      <x:c r="B53" s="2" t="str">
        <x:v>Часов на один заказ с поездкой</x:v>
      </x:c>
      <x:c r="C53" s="12" t="n">
        <x:v>4</x:v>
      </x:c>
      <x:c r="D53" s="12" t="n">
        <x:v>4</x:v>
      </x:c>
      <x:c r="E53" s="12" t="n">
        <x:v>4</x:v>
      </x:c>
      <x:c r="F53" s="12" t="n">
        <x:v>4</x:v>
      </x:c>
      <x:c r="G53" s="12" t="n">
        <x:v>4</x:v>
      </x:c>
      <x:c r="H53" s="12" t="n">
        <x:v>4</x:v>
      </x:c>
      <x:c r="I53" s="12" t="n">
        <x:v>4</x:v>
      </x:c>
      <x:c r="J53" s="12" t="n">
        <x:v>4</x:v>
      </x:c>
      <x:c r="K53" s="12" t="n">
        <x:v>4</x:v>
      </x:c>
      <x:c r="L53" s="12" t="n">
        <x:v>4</x:v>
      </x:c>
      <x:c r="M53" s="12" t="n">
        <x:v>4</x:v>
      </x:c>
      <x:c r="N53" s="12" t="n">
        <x:v>4</x:v>
      </x:c>
      <x:c r="O53" s="5"/>
    </x:row>
    <x:row r="54" ht="24" customHeight="1">
      <x:c r="A54" s="2"/>
      <x:c r="B54" s="2" t="str">
        <x:v>Часов на управление и продажи</x:v>
      </x:c>
      <x:c r="C54" s="12" t="n">
        <x:v>24</x:v>
      </x:c>
      <x:c r="D54" s="12" t="n">
        <x:v>24</x:v>
      </x:c>
      <x:c r="E54" s="12" t="n">
        <x:v>24</x:v>
      </x:c>
      <x:c r="F54" s="12" t="n">
        <x:v>24</x:v>
      </x:c>
      <x:c r="G54" s="12" t="n">
        <x:v>24</x:v>
      </x:c>
      <x:c r="H54" s="12" t="n">
        <x:v>24</x:v>
      </x:c>
      <x:c r="I54" s="12" t="n">
        <x:v>24</x:v>
      </x:c>
      <x:c r="J54" s="12" t="n">
        <x:v>24</x:v>
      </x:c>
      <x:c r="K54" s="12" t="n">
        <x:v>24</x:v>
      </x:c>
      <x:c r="L54" s="12" t="n">
        <x:v>24</x:v>
      </x:c>
      <x:c r="M54" s="12" t="n">
        <x:v>24</x:v>
      </x:c>
      <x:c r="N54" s="12" t="n">
        <x:v>24</x:v>
      </x:c>
      <x:c r="O54" s="5"/>
    </x:row>
    <x:row r="55" ht="24" customHeight="1">
      <x:c r="A55" s="2"/>
      <x:c r="B55" s="2" t="str">
        <x:v>Всего часов на работу</x:v>
      </x:c>
      <x:c r="C55" s="5" t="n">
        <x:f>C28*C53+C54</x:f>
        <x:v>56</x:v>
      </x:c>
      <x:c r="D55" s="5" t="n">
        <x:f>D28*D53+D54</x:f>
        <x:v>72</x:v>
      </x:c>
      <x:c r="E55" s="5" t="n">
        <x:f>E28*E53+E54</x:f>
        <x:v>88</x:v>
      </x:c>
      <x:c r="F55" s="5" t="n">
        <x:f>F28*F53+F54</x:f>
        <x:v>104</x:v>
      </x:c>
      <x:c r="G55" s="5" t="n">
        <x:f>G28*G53+G54</x:f>
        <x:v>104</x:v>
      </x:c>
      <x:c r="H55" s="5" t="n">
        <x:f>H28*H53+H54</x:f>
        <x:v>104</x:v>
      </x:c>
      <x:c r="I55" s="5" t="n">
        <x:f>I28*I53+I54</x:f>
        <x:v>104</x:v>
      </x:c>
      <x:c r="J55" s="5" t="n">
        <x:f>J28*J53+J54</x:f>
        <x:v>104</x:v>
      </x:c>
      <x:c r="K55" s="5" t="n">
        <x:f>K28*K53+K54</x:f>
        <x:v>104</x:v>
      </x:c>
      <x:c r="L55" s="5" t="n">
        <x:f>L28*L53+L54</x:f>
        <x:v>104</x:v>
      </x:c>
      <x:c r="M55" s="5" t="n">
        <x:f>M28*M53+M54</x:f>
        <x:v>104</x:v>
      </x:c>
      <x:c r="N55" s="5" t="n">
        <x:f>N28*N53+N54</x:f>
        <x:v>104</x:v>
      </x:c>
      <x:c r="O55" s="5"/>
    </x:row>
    <x:row r="56" ht="24" customHeight="1">
      <x:c r="A56" s="2"/>
      <x:c r="B56" s="2" t="str">
        <x:v>Доступно часов в месяц</x:v>
      </x:c>
      <x:c r="C56" s="12" t="n">
        <x:v>120</x:v>
      </x:c>
      <x:c r="D56" s="12" t="n">
        <x:v>120</x:v>
      </x:c>
      <x:c r="E56" s="12" t="n">
        <x:v>120</x:v>
      </x:c>
      <x:c r="F56" s="12" t="n">
        <x:v>120</x:v>
      </x:c>
      <x:c r="G56" s="12" t="n">
        <x:v>120</x:v>
      </x:c>
      <x:c r="H56" s="12" t="n">
        <x:v>120</x:v>
      </x:c>
      <x:c r="I56" s="12" t="n">
        <x:v>120</x:v>
      </x:c>
      <x:c r="J56" s="12" t="n">
        <x:v>120</x:v>
      </x:c>
      <x:c r="K56" s="12" t="n">
        <x:v>120</x:v>
      </x:c>
      <x:c r="L56" s="12" t="n">
        <x:v>120</x:v>
      </x:c>
      <x:c r="M56" s="12" t="n">
        <x:v>120</x:v>
      </x:c>
      <x:c r="N56" s="12" t="n">
        <x:v>120</x:v>
      </x:c>
      <x:c r="O56" s="5"/>
    </x:row>
    <x:row r="57" ht="24" customHeight="1">
      <x:c r="A57" s="2"/>
      <x:c r="B57" s="2" t="str">
        <x:v>Заказы по воронке, шт.</x:v>
      </x:c>
      <x:c r="C57" s="5" t="n">
        <x:f>C51*C52</x:f>
        <x:v>8</x:v>
      </x:c>
      <x:c r="D57" s="5" t="n">
        <x:f>D51*D52</x:f>
        <x:v>12</x:v>
      </x:c>
      <x:c r="E57" s="5" t="n">
        <x:f>E51*E52</x:f>
        <x:v>16</x:v>
      </x:c>
      <x:c r="F57" s="5" t="n">
        <x:f>F51*F52</x:f>
        <x:v>20</x:v>
      </x:c>
      <x:c r="G57" s="5" t="n">
        <x:f>G51*G52</x:f>
        <x:v>20</x:v>
      </x:c>
      <x:c r="H57" s="5" t="n">
        <x:f>H51*H52</x:f>
        <x:v>20</x:v>
      </x:c>
      <x:c r="I57" s="5" t="n">
        <x:f>I51*I52</x:f>
        <x:v>20</x:v>
      </x:c>
      <x:c r="J57" s="5" t="n">
        <x:f>J51*J52</x:f>
        <x:v>20</x:v>
      </x:c>
      <x:c r="K57" s="5" t="n">
        <x:f>K51*K52</x:f>
        <x:v>20</x:v>
      </x:c>
      <x:c r="L57" s="5" t="n">
        <x:f>L51*L52</x:f>
        <x:v>20</x:v>
      </x:c>
      <x:c r="M57" s="5" t="n">
        <x:f>M51*M52</x:f>
        <x:v>20</x:v>
      </x:c>
      <x:c r="N57" s="5" t="n">
        <x:f>N51*N52</x:f>
        <x:v>20</x:v>
      </x:c>
      <x:c r="O57" s="5"/>
    </x:row>
    <x:row r="58" ht="24" customHeight="1">
      <x:c r="A58" s="2"/>
      <x:c r="B58" s="2" t="str">
        <x:v>Запас часов</x:v>
      </x:c>
      <x:c r="C58" s="5" t="n">
        <x:f>C56-C55</x:f>
        <x:v>64</x:v>
      </x:c>
      <x:c r="D58" s="5" t="n">
        <x:f>D56-D55</x:f>
        <x:v>48</x:v>
      </x:c>
      <x:c r="E58" s="5" t="n">
        <x:f>E56-E55</x:f>
        <x:v>32</x:v>
      </x:c>
      <x:c r="F58" s="5" t="n">
        <x:f>F56-F55</x:f>
        <x:v>16</x:v>
      </x:c>
      <x:c r="G58" s="5" t="n">
        <x:f>G56-G55</x:f>
        <x:v>16</x:v>
      </x:c>
      <x:c r="H58" s="5" t="n">
        <x:f>H56-H55</x:f>
        <x:v>16</x:v>
      </x:c>
      <x:c r="I58" s="5" t="n">
        <x:f>I56-I55</x:f>
        <x:v>16</x:v>
      </x:c>
      <x:c r="J58" s="5" t="n">
        <x:f>J56-J55</x:f>
        <x:v>16</x:v>
      </x:c>
      <x:c r="K58" s="5" t="n">
        <x:f>K56-K55</x:f>
        <x:v>16</x:v>
      </x:c>
      <x:c r="L58" s="5" t="n">
        <x:f>L56-L55</x:f>
        <x:v>16</x:v>
      </x:c>
      <x:c r="M58" s="5" t="n">
        <x:f>M56-M55</x:f>
        <x:v>16</x:v>
      </x:c>
      <x:c r="N58" s="5" t="n">
        <x:f>N56-N55</x:f>
        <x:v>16</x:v>
      </x:c>
      <x:c r="O58" s="5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 ht="44" customHeight="1">
      <x:c r="A60" s="2"/>
      <x:c r="B60" s="2" t="str">
        <x:v>Проверка мощности</x:v>
      </x:c>
      <x:c r="C60" s="23" t="str">
        <x:f>IF(C58&lt;0,"Не хватает часов","Хватает")</x:f>
        <x:v>Хватает</x:v>
      </x:c>
      <x:c r="D60" s="23" t="str">
        <x:f>IF(D58&lt;0,"Не хватает часов","Хватает")</x:f>
        <x:v>Хватает</x:v>
      </x:c>
      <x:c r="E60" s="23" t="str">
        <x:f>IF(E58&lt;0,"Не хватает часов","Хватает")</x:f>
        <x:v>Хватает</x:v>
      </x:c>
      <x:c r="F60" s="23" t="str">
        <x:f>IF(F58&lt;0,"Не хватает часов","Хватает")</x:f>
        <x:v>Хватает</x:v>
      </x:c>
      <x:c r="G60" s="23" t="str">
        <x:f>IF(G58&lt;0,"Не хватает часов","Хватает")</x:f>
        <x:v>Хватает</x:v>
      </x:c>
      <x:c r="H60" s="23" t="str">
        <x:f>IF(H58&lt;0,"Не хватает часов","Хватает")</x:f>
        <x:v>Хватает</x:v>
      </x:c>
      <x:c r="I60" s="23" t="str">
        <x:f>IF(I58&lt;0,"Не хватает часов","Хватает")</x:f>
        <x:v>Хватает</x:v>
      </x:c>
      <x:c r="J60" s="23" t="str">
        <x:f>IF(J58&lt;0,"Не хватает часов","Хватает")</x:f>
        <x:v>Хватает</x:v>
      </x:c>
      <x:c r="K60" s="23" t="str">
        <x:f>IF(K58&lt;0,"Не хватает часов","Хватает")</x:f>
        <x:v>Хватает</x:v>
      </x:c>
      <x:c r="L60" s="23" t="str">
        <x:f>IF(L58&lt;0,"Не хватает часов","Хватает")</x:f>
        <x:v>Хватает</x:v>
      </x:c>
      <x:c r="M60" s="23" t="str">
        <x:f>IF(M58&lt;0,"Не хватает часов","Хватает")</x:f>
        <x:v>Хватает</x:v>
      </x:c>
      <x:c r="N60" s="23" t="str">
        <x:f>IF(N58&lt;0,"Не хватает часов","Хватает")</x:f>
        <x:v>Хватает</x:v>
      </x:c>
      <x:c r="O60" s="2"/>
    </x:row>
    <x:row r="61" ht="44" customHeight="1">
      <x:c r="A61" s="2"/>
      <x:c r="B61" s="2" t="str">
        <x:v>Проверка спроса</x:v>
      </x:c>
      <x:c r="C61" s="23" t="str">
        <x:f>IF(C57&lt;C28,"Не хватает обращений","План покрыт")</x:f>
        <x:v>План покрыт</x:v>
      </x:c>
      <x:c r="D61" s="23" t="str">
        <x:f>IF(D57&lt;D28,"Не хватает обращений","План покрыт")</x:f>
        <x:v>План покрыт</x:v>
      </x:c>
      <x:c r="E61" s="23" t="str">
        <x:f>IF(E57&lt;E28,"Не хватает обращений","План покрыт")</x:f>
        <x:v>План покрыт</x:v>
      </x:c>
      <x:c r="F61" s="23" t="str">
        <x:f>IF(F57&lt;F28,"Не хватает обращений","План покрыт")</x:f>
        <x:v>План покрыт</x:v>
      </x:c>
      <x:c r="G61" s="23" t="str">
        <x:f>IF(G57&lt;G28,"Не хватает обращений","План покрыт")</x:f>
        <x:v>План покрыт</x:v>
      </x:c>
      <x:c r="H61" s="23" t="str">
        <x:f>IF(H57&lt;H28,"Не хватает обращений","План покрыт")</x:f>
        <x:v>План покрыт</x:v>
      </x:c>
      <x:c r="I61" s="23" t="str">
        <x:f>IF(I57&lt;I28,"Не хватает обращений","План покрыт")</x:f>
        <x:v>План покрыт</x:v>
      </x:c>
      <x:c r="J61" s="23" t="str">
        <x:f>IF(J57&lt;J28,"Не хватает обращений","План покрыт")</x:f>
        <x:v>План покрыт</x:v>
      </x:c>
      <x:c r="K61" s="23" t="str">
        <x:f>IF(K57&lt;K28,"Не хватает обращений","План покрыт")</x:f>
        <x:v>План покрыт</x:v>
      </x:c>
      <x:c r="L61" s="23" t="str">
        <x:f>IF(L57&lt;L28,"Не хватает обращений","План покрыт")</x:f>
        <x:v>План покрыт</x:v>
      </x:c>
      <x:c r="M61" s="23" t="str">
        <x:f>IF(M57&lt;M28,"Не хватает обращений","План покрыт")</x:f>
        <x:v>План покрыт</x:v>
      </x:c>
      <x:c r="N61" s="23" t="str">
        <x:f>IF(N57&lt;N28,"Не хватает обращений","План покрыт")</x:f>
        <x:v>План покрыт</x:v>
      </x:c>
      <x:c r="O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 ht="24" customHeight="1">
      <x:c r="A64" s="2"/>
      <x:c r="B64" s="2" t="str">
        <x:v>Источник правил НПД: https://npd.nalog.ru/ — проверено 19.09.2026.</x:v>
      </x:c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 ht="24" customHeight="1">
      <x:c r="A65" s="2"/>
      <x:c r="B65" s="2" t="str">
        <x:v>При первой постановке на НПД налоговый период длиннее месяца; скорректируйте график платежей. Проверьте календарный год и лимит дохода.</x:v>
      </x:c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 ht="24" customHeight="1">
      <x:c r="A66" s="2"/>
      <x:c r="B66" s="2" t="str">
        <x:v>Покрытие стартовых затрат считается до изъятий владельца. Это не срок возврата помощи и не обещание доходности.</x:v>
      </x:c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</x:sheetData>
  <x:conditionalFormatting sqref="C23:C23">
    <x:cfRule type="cellIs" dxfId="0" priority="1" operator="lessThan">
      <x:formula>0</x:formula>
    </x:cfRule>
  </x:conditionalFormatting>
  <x:conditionalFormatting sqref="C44:N46">
    <x:cfRule type="cellIs" dxfId="1" priority="2" operator="lessThan">
      <x:formula>0</x:formula>
    </x:cfRule>
  </x:conditionalFormatting>
  <x:conditionalFormatting sqref="C58:N58">
    <x:cfRule type="cellIs" dxfId="2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592C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5" hidden="0" customWidth="1"/>
    <x:col min="3" max="3" width="12" hidden="0" customWidth="1"/>
    <x:col min="4" max="4" width="17" hidden="0" customWidth="1"/>
    <x:col min="5" max="5" width="17" hidden="0" customWidth="1"/>
    <x:col min="6" max="6" width="17" hidden="0" customWidth="1"/>
    <x:col min="7" max="7" width="20" hidden="0" customWidth="1"/>
    <x:col min="8" max="8" width="6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2"/>
      <x:c r="B2" s="3" t="str">
        <x:v>Стартовая смета</x:v>
      </x:c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2"/>
      <x:c r="B4" s="2" t="str">
        <x:v>Учебные суммы. Добавьте цены поставщиков и проверьте допустимость каждой покупки.</x:v>
      </x:c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44" customHeight="1">
      <x:c r="A6" s="2"/>
      <x:c r="B6" s="28" t="str">
        <x:v>Покупка</x:v>
      </x:c>
      <x:c r="C6" s="28" t="str">
        <x:v>Количество</x:v>
      </x:c>
      <x:c r="D6" s="28" t="str">
        <x:v>Цена, ₽</x:v>
      </x:c>
      <x:c r="E6" s="28" t="str">
        <x:v>Сумма, ₽</x:v>
      </x:c>
      <x:c r="F6" s="28" t="str">
        <x:v>Из поддержки, ₽</x:v>
      </x:c>
      <x:c r="G6" s="28" t="str">
        <x:v>Источник средств</x:v>
      </x:c>
      <x:c r="H6" s="28" t="str">
        <x:v>Поставщик, дата, ссылка и условия программы</x:v>
      </x:c>
    </x:row>
    <x:row r="7" ht="24" customHeight="1">
      <x:c r="A7" s="2"/>
      <x:c r="B7" s="11" t="str">
        <x:v>Основное оборудование</x:v>
      </x:c>
      <x:c r="C7" s="11" t="n">
        <x:v>1</x:v>
      </x:c>
      <x:c r="D7" s="12" t="n">
        <x:v>240000</x:v>
      </x:c>
      <x:c r="E7" s="5" t="n">
        <x:f>C7*D7</x:f>
        <x:v>240000</x:v>
      </x:c>
      <x:c r="F7" s="12" t="n">
        <x:v>240000</x:v>
      </x:c>
      <x:c r="G7" s="11" t="str">
        <x:v>Учебный сценарий</x:v>
      </x:c>
      <x:c r="H7" s="11"/>
    </x:row>
    <x:row r="8" ht="24" customHeight="1">
      <x:c r="A8" s="2"/>
      <x:c r="B8" s="11" t="str">
        <x:v>Долговечный инструмент</x:v>
      </x:c>
      <x:c r="C8" s="11" t="n">
        <x:v>1</x:v>
      </x:c>
      <x:c r="D8" s="12" t="n">
        <x:v>50000</x:v>
      </x:c>
      <x:c r="E8" s="5" t="n">
        <x:f>C8*D8</x:f>
        <x:v>50000</x:v>
      </x:c>
      <x:c r="F8" s="12" t="n">
        <x:v>50000</x:v>
      </x:c>
      <x:c r="G8" s="11" t="str">
        <x:v>Учебный сценарий</x:v>
      </x:c>
      <x:c r="H8" s="11"/>
    </x:row>
    <x:row r="9" ht="24" customHeight="1">
      <x:c r="A9" s="2"/>
      <x:c r="B9" s="11" t="str">
        <x:v>Стартовое продвижение</x:v>
      </x:c>
      <x:c r="C9" s="11" t="n">
        <x:v>1</x:v>
      </x:c>
      <x:c r="D9" s="12" t="n">
        <x:v>10000</x:v>
      </x:c>
      <x:c r="E9" s="5" t="n">
        <x:f>C9*D9</x:f>
        <x:v>10000</x:v>
      </x:c>
      <x:c r="F9" s="12" t="n">
        <x:v>10000</x:v>
      </x:c>
      <x:c r="G9" s="11" t="str">
        <x:v>Учебный сценарий</x:v>
      </x:c>
      <x:c r="H9" s="11"/>
    </x:row>
    <x:row r="10" ht="24" customHeight="1">
      <x:c r="A10" s="2"/>
      <x:c r="B10" s="11" t="str"/>
      <x:c r="C10" s="11" t="n">
        <x:v>0</x:v>
      </x:c>
      <x:c r="D10" s="12" t="n">
        <x:v>0</x:v>
      </x:c>
      <x:c r="E10" s="5" t="n">
        <x:f>C10*D10</x:f>
        <x:v>0</x:v>
      </x:c>
      <x:c r="F10" s="12" t="n">
        <x:v>0</x:v>
      </x:c>
      <x:c r="G10" s="11" t="str"/>
      <x:c r="H10" s="11"/>
    </x:row>
    <x:row r="11" ht="24" customHeight="1">
      <x:c r="A11" s="2"/>
      <x:c r="B11" s="11" t="str"/>
      <x:c r="C11" s="11" t="n">
        <x:v>0</x:v>
      </x:c>
      <x:c r="D11" s="12" t="n">
        <x:v>0</x:v>
      </x:c>
      <x:c r="E11" s="5" t="n">
        <x:f>C11*D11</x:f>
        <x:v>0</x:v>
      </x:c>
      <x:c r="F11" s="12" t="n">
        <x:v>0</x:v>
      </x:c>
      <x:c r="G11" s="11" t="str"/>
      <x:c r="H11" s="11"/>
    </x:row>
    <x:row r="12" ht="24" customHeight="1">
      <x:c r="A12" s="2"/>
      <x:c r="B12" s="11" t="str"/>
      <x:c r="C12" s="11" t="n">
        <x:v>0</x:v>
      </x:c>
      <x:c r="D12" s="12" t="n">
        <x:v>0</x:v>
      </x:c>
      <x:c r="E12" s="5" t="n">
        <x:f>C12*D12</x:f>
        <x:v>0</x:v>
      </x:c>
      <x:c r="F12" s="12" t="n">
        <x:v>0</x:v>
      </x:c>
      <x:c r="G12" s="11" t="str"/>
      <x:c r="H12" s="11"/>
    </x:row>
    <x:row r="13" ht="24" customHeight="1">
      <x:c r="A13" s="2"/>
      <x:c r="B13" s="11" t="str"/>
      <x:c r="C13" s="11" t="n">
        <x:v>0</x:v>
      </x:c>
      <x:c r="D13" s="12" t="n">
        <x:v>0</x:v>
      </x:c>
      <x:c r="E13" s="5" t="n">
        <x:f>C13*D13</x:f>
        <x:v>0</x:v>
      </x:c>
      <x:c r="F13" s="12" t="n">
        <x:v>0</x:v>
      </x:c>
      <x:c r="G13" s="11" t="str"/>
      <x:c r="H13" s="11"/>
    </x:row>
    <x:row r="14" ht="24" customHeight="1">
      <x:c r="A14" s="2"/>
      <x:c r="B14" s="11" t="str"/>
      <x:c r="C14" s="11" t="n">
        <x:v>0</x:v>
      </x:c>
      <x:c r="D14" s="12" t="n">
        <x:v>0</x:v>
      </x:c>
      <x:c r="E14" s="5" t="n">
        <x:f>C14*D14</x:f>
        <x:v>0</x:v>
      </x:c>
      <x:c r="F14" s="12" t="n">
        <x:v>0</x:v>
      </x:c>
      <x:c r="G14" s="11" t="str"/>
      <x:c r="H14" s="11"/>
    </x:row>
    <x:row r="15" ht="24" customHeight="1">
      <x:c r="A15" s="2"/>
      <x:c r="B15" s="11" t="str"/>
      <x:c r="C15" s="11" t="n">
        <x:v>0</x:v>
      </x:c>
      <x:c r="D15" s="12" t="n">
        <x:v>0</x:v>
      </x:c>
      <x:c r="E15" s="5" t="n">
        <x:f>C15*D15</x:f>
        <x:v>0</x:v>
      </x:c>
      <x:c r="F15" s="12" t="n">
        <x:v>0</x:v>
      </x:c>
      <x:c r="G15" s="11" t="str"/>
      <x:c r="H15" s="11"/>
    </x:row>
    <x:row r="16" ht="24" customHeight="1">
      <x:c r="A16" s="2"/>
      <x:c r="B16" s="11" t="str"/>
      <x:c r="C16" s="11" t="n">
        <x:v>0</x:v>
      </x:c>
      <x:c r="D16" s="12" t="n">
        <x:v>0</x:v>
      </x:c>
      <x:c r="E16" s="5" t="n">
        <x:f>C16*D16</x:f>
        <x:v>0</x:v>
      </x:c>
      <x:c r="F16" s="12" t="n">
        <x:v>0</x:v>
      </x:c>
      <x:c r="G16" s="11" t="str"/>
      <x:c r="H16" s="11"/>
    </x:row>
    <x:row r="17" ht="24" customHeight="1">
      <x:c r="A17" s="2"/>
      <x:c r="B17" s="11" t="str"/>
      <x:c r="C17" s="11" t="n">
        <x:v>0</x:v>
      </x:c>
      <x:c r="D17" s="12" t="n">
        <x:v>0</x:v>
      </x:c>
      <x:c r="E17" s="5" t="n">
        <x:f>C17*D17</x:f>
        <x:v>0</x:v>
      </x:c>
      <x:c r="F17" s="12" t="n">
        <x:v>0</x:v>
      </x:c>
      <x:c r="G17" s="11" t="str"/>
      <x:c r="H17" s="11"/>
    </x:row>
    <x:row r="18" ht="24" customHeight="1">
      <x:c r="A18" s="2"/>
      <x:c r="B18" s="11" t="str"/>
      <x:c r="C18" s="11" t="n">
        <x:v>0</x:v>
      </x:c>
      <x:c r="D18" s="12" t="n">
        <x:v>0</x:v>
      </x:c>
      <x:c r="E18" s="5" t="n">
        <x:f>C18*D18</x:f>
        <x:v>0</x:v>
      </x:c>
      <x:c r="F18" s="12" t="n">
        <x:v>0</x:v>
      </x:c>
      <x:c r="G18" s="11" t="str"/>
      <x:c r="H18" s="11"/>
    </x:row>
    <x:row r="19" ht="24" customHeight="1">
      <x:c r="A19" s="2"/>
      <x:c r="B19" s="11" t="str"/>
      <x:c r="C19" s="11" t="n">
        <x:v>0</x:v>
      </x:c>
      <x:c r="D19" s="12" t="n">
        <x:v>0</x:v>
      </x:c>
      <x:c r="E19" s="5" t="n">
        <x:f>C19*D19</x:f>
        <x:v>0</x:v>
      </x:c>
      <x:c r="F19" s="12" t="n">
        <x:v>0</x:v>
      </x:c>
      <x:c r="G19" s="11" t="str"/>
      <x:c r="H19" s="11"/>
    </x:row>
    <x:row r="20" ht="24" customHeight="1">
      <x:c r="A20" s="2"/>
      <x:c r="B20" s="11" t="str"/>
      <x:c r="C20" s="11" t="n">
        <x:v>0</x:v>
      </x:c>
      <x:c r="D20" s="12" t="n">
        <x:v>0</x:v>
      </x:c>
      <x:c r="E20" s="5" t="n">
        <x:f>C20*D20</x:f>
        <x:v>0</x:v>
      </x:c>
      <x:c r="F20" s="12" t="n">
        <x:v>0</x:v>
      </x:c>
      <x:c r="G20" s="11" t="str"/>
      <x:c r="H20" s="11"/>
    </x:row>
    <x:row r="21" ht="24" customHeight="1">
      <x:c r="A21" s="2"/>
      <x:c r="B21" s="2"/>
      <x:c r="C21" s="2"/>
      <x:c r="D21" s="5"/>
      <x:c r="E21" s="5"/>
      <x:c r="F21" s="5"/>
      <x:c r="G21" s="2"/>
      <x:c r="H21" s="2"/>
    </x:row>
    <x:row r="22" ht="24" customHeight="1">
      <x:c r="A22" s="2"/>
      <x:c r="B22" s="21" t="str">
        <x:v>Итого стартовые затраты</x:v>
      </x:c>
      <x:c r="C22" s="21"/>
      <x:c r="D22" s="22"/>
      <x:c r="E22" s="22" t="n">
        <x:f>SUM(E7:E20)</x:f>
        <x:v>300000</x:v>
      </x:c>
      <x:c r="F22" s="22" t="n">
        <x:f>SUM(F7:F20)</x:f>
        <x:v>300000</x:v>
      </x:c>
      <x:c r="G22" s="21"/>
      <x:c r="H22" s="21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 t="str">
        <x:v>Нужно собственных денег на закупки</x:v>
      </x:c>
      <x:c r="C24" s="2"/>
      <x:c r="D24" s="2"/>
      <x:c r="E24" s="5" t="n">
        <x:f>E22-F22</x:f>
        <x:v>0</x:v>
      </x:c>
      <x:c r="F24" s="2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 t="str">
        <x:v>До решения о поддержке поставьте F7:F20 = 0. Неполученные средства не финансируют старт.</x:v>
      </x:c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 t="str">
        <x:v>Оборотный запас 50 000 ₽ задаётся на листе «Расчёт»; он не считается целевым расходом поддержки.</x:v>
      </x:c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 t="str">
        <x:v>Разовая реклама здесь и текущая ежемесячная реклама — разные расходы. Не вносите одну покупку дважды.</x:v>
      </x:c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 t="str">
        <x:v>Суммы поддержки по строкам не могут превышать расходы; проверьте договор, долю своих средств и сроки закупок.</x:v>
      </x:c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</x:sheetData>
  <x:conditionalFormatting sqref="F7:F20">
    <x:cfRule type="expression" dxfId="3" priority="1">
      <x:formula>F7&gt;E7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5BFC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8" hidden="0" customWidth="1"/>
    <x:col min="3" max="3" width="66" hidden="0" customWidth="1"/>
    <x:col min="4" max="4" width="4" hidden="0" customWidth="1"/>
    <x:col min="5" max="5" width="70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2"/>
      <x:c r="B2" s="3" t="str">
        <x:v>План запуска и подтверждения</x:v>
      </x:c>
      <x:c r="C2" s="2"/>
      <x:c r="D2" s="2"/>
      <x:c r="E2" s="2"/>
      <x:c r="F2" s="2"/>
    </x:row>
    <x:row r="3" ht="24" customHeight="1">
      <x:c r="A3" s="2"/>
      <x:c r="B3" s="2"/>
      <x:c r="C3" s="2"/>
      <x:c r="D3" s="2"/>
      <x:c r="E3" s="2"/>
      <x:c r="F3" s="2"/>
    </x:row>
    <x:row r="4" ht="24" customHeight="1">
      <x:c r="A4" s="2"/>
      <x:c r="B4" s="2" t="str">
        <x:v>Заполните поля перед расчётом. Для заявки используйте форму выбранной программы.</x:v>
      </x:c>
      <x:c r="C4" s="2"/>
      <x:c r="D4" s="2"/>
      <x:c r="E4" s="2"/>
      <x:c r="F4" s="2"/>
    </x:row>
    <x:row r="5" ht="24" customHeight="1">
      <x:c r="A5" s="2"/>
      <x:c r="B5" s="2"/>
      <x:c r="C5" s="2"/>
      <x:c r="D5" s="2"/>
      <x:c r="E5" s="2"/>
      <x:c r="F5" s="2"/>
    </x:row>
    <x:row r="6" ht="24" customHeight="1">
      <x:c r="A6" s="2"/>
      <x:c r="B6" s="9" t="str">
        <x:v>Что описать</x:v>
      </x:c>
      <x:c r="C6" s="9" t="str">
        <x:v>Ваш проект</x:v>
      </x:c>
      <x:c r="D6" s="2"/>
      <x:c r="E6" s="2"/>
      <x:c r="F6" s="2"/>
    </x:row>
    <x:row r="7" ht="58" customHeight="1">
      <x:c r="A7" s="2"/>
      <x:c r="B7" s="26" t="str">
        <x:v>Название проекта</x:v>
      </x:c>
      <x:c r="C7" s="27" t="str"/>
      <x:c r="D7" s="2"/>
      <x:c r="E7" s="23" t="str">
        <x:v>Опишите факты и гипотезы отдельно. Не вписывайте вымышленных клиентов или неподтверждённые заказы.</x:v>
      </x:c>
      <x:c r="F7" s="2"/>
    </x:row>
    <x:row r="8" ht="42" customHeight="1">
      <x:c r="A8" s="2"/>
      <x:c r="B8" s="26" t="str">
        <x:v>Регион и место работы</x:v>
      </x:c>
      <x:c r="C8" s="27" t="str"/>
      <x:c r="D8" s="2"/>
      <x:c r="E8" s="2"/>
      <x:c r="F8" s="2"/>
    </x:row>
    <x:row r="9" ht="42" customHeight="1">
      <x:c r="A9" s="2"/>
      <x:c r="B9" s="26" t="str">
        <x:v>Заявитель и статус ИП / НПД / ООО</x:v>
      </x:c>
      <x:c r="C9" s="27" t="str"/>
      <x:c r="D9" s="2"/>
      <x:c r="E9" s="2"/>
      <x:c r="F9" s="2"/>
    </x:row>
    <x:row r="10" ht="58" customHeight="1">
      <x:c r="A10" s="2"/>
      <x:c r="B10" s="26" t="str">
        <x:v>Программа и ссылка на её правила</x:v>
      </x:c>
      <x:c r="C10" s="27" t="str"/>
      <x:c r="D10" s="2"/>
      <x:c r="E10" s="23" t="str">
        <x:v>Лист «Расчёт» содержит один учебный сценарий услуг на НПД. Меняйте входные данные и смотрите на денежный остаток.</x:v>
      </x:c>
      <x:c r="F10" s="2"/>
    </x:row>
    <x:row r="11" ht="42" customHeight="1">
      <x:c r="A11" s="2"/>
      <x:c r="B11" s="26" t="str">
        <x:v>Версия формы и срок подачи</x:v>
      </x:c>
      <x:c r="C11" s="27" t="str"/>
      <x:c r="D11" s="2"/>
      <x:c r="E11" s="2"/>
      <x:c r="F11" s="2"/>
    </x:row>
    <x:row r="12" ht="42" customHeight="1">
      <x:c r="A12" s="2"/>
      <x:c r="B12" s="26" t="str">
        <x:v>Цель и запрашиваемая сумма</x:v>
      </x:c>
      <x:c r="C12" s="27" t="str"/>
      <x:c r="D12" s="2"/>
      <x:c r="E12" s="2"/>
      <x:c r="F12" s="2"/>
    </x:row>
    <x:row r="13" ht="58" customHeight="1">
      <x:c r="A13" s="2"/>
      <x:c r="B13" s="26" t="str">
        <x:v>Опыт и квалификация</x:v>
      </x:c>
      <x:c r="C13" s="27" t="str"/>
      <x:c r="D13" s="2"/>
      <x:c r="E13" s="23" t="str">
        <x:v>Если работаете через ЦЗН, согласуйте этап регистрации заранее. У соцконтракта и конкурсных грантов свои требования.</x:v>
      </x:c>
      <x:c r="F13" s="2"/>
    </x:row>
    <x:row r="14" ht="42" customHeight="1">
      <x:c r="A14" s="2"/>
      <x:c r="B14" s="26" t="str">
        <x:v>Услуга или товар и единица продажи</x:v>
      </x:c>
      <x:c r="C14" s="27" t="str"/>
      <x:c r="D14" s="2"/>
      <x:c r="E14" s="2"/>
      <x:c r="F14" s="2"/>
    </x:row>
    <x:row r="15" ht="42" customHeight="1">
      <x:c r="A15" s="2"/>
      <x:c r="B15" s="26" t="str">
        <x:v>Клиент и его конкретная задача</x:v>
      </x:c>
      <x:c r="C15" s="27" t="str"/>
      <x:c r="D15" s="2"/>
      <x:c r="E15" s="2"/>
      <x:c r="F15" s="2"/>
    </x:row>
    <x:row r="16" ht="42" customHeight="1">
      <x:c r="A16" s="2"/>
      <x:c r="B16" s="26" t="str">
        <x:v>Почему выберут ваш проект</x:v>
      </x:c>
      <x:c r="C16" s="27" t="str"/>
      <x:c r="D16" s="2"/>
      <x:c r="E16" s="2"/>
      <x:c r="F16" s="2"/>
    </x:row>
    <x:row r="17" ht="42" customHeight="1">
      <x:c r="A17" s="2"/>
      <x:c r="B17" s="26" t="str">
        <x:v>Конкурент 1, цена, дата и ссылка</x:v>
      </x:c>
      <x:c r="C17" s="27" t="str"/>
      <x:c r="D17" s="2"/>
      <x:c r="E17" s="2"/>
      <x:c r="F17" s="2"/>
    </x:row>
    <x:row r="18" ht="42" customHeight="1">
      <x:c r="A18" s="2"/>
      <x:c r="B18" s="26" t="str">
        <x:v>Конкурент 2, цена, дата и ссылка</x:v>
      </x:c>
      <x:c r="C18" s="27" t="str"/>
      <x:c r="D18" s="2"/>
      <x:c r="E18" s="2"/>
      <x:c r="F18" s="2"/>
    </x:row>
    <x:row r="19" ht="42" customHeight="1">
      <x:c r="A19" s="2"/>
      <x:c r="B19" s="26" t="str">
        <x:v>Конкурент 3, цена, дата и ссылка</x:v>
      </x:c>
      <x:c r="C19" s="27" t="str"/>
      <x:c r="D19" s="2"/>
      <x:c r="E19" s="2"/>
      <x:c r="F19" s="2"/>
    </x:row>
    <x:row r="20" ht="42" customHeight="1">
      <x:c r="A20" s="2"/>
      <x:c r="B20" s="26" t="str">
        <x:v>Подтверждения спроса</x:v>
      </x:c>
      <x:c r="C20" s="27" t="str"/>
      <x:c r="D20" s="2"/>
      <x:c r="E20" s="2"/>
      <x:c r="F20" s="2"/>
    </x:row>
    <x:row r="21" ht="42" customHeight="1">
      <x:c r="A21" s="2"/>
      <x:c r="B21" s="26" t="str">
        <x:v>Каналы привлечения и бюджет теста</x:v>
      </x:c>
      <x:c r="C21" s="27" t="str"/>
      <x:c r="D21" s="2"/>
      <x:c r="E21" s="2"/>
      <x:c r="F21" s="2"/>
    </x:row>
    <x:row r="22" ht="42" customHeight="1">
      <x:c r="A22" s="2"/>
      <x:c r="B22" s="26" t="str">
        <x:v>Обращения и ожидаемая конверсия</x:v>
      </x:c>
      <x:c r="C22" s="27" t="str"/>
      <x:c r="D22" s="2"/>
      <x:c r="E22" s="2"/>
      <x:c r="F22" s="2"/>
    </x:row>
    <x:row r="23" ht="42" customHeight="1">
      <x:c r="A23" s="2"/>
      <x:c r="B23" s="26" t="str">
        <x:v>Повторные продажи и сезонность</x:v>
      </x:c>
      <x:c r="C23" s="27" t="str"/>
      <x:c r="D23" s="2"/>
      <x:c r="E23" s="2"/>
      <x:c r="F23" s="2"/>
    </x:row>
    <x:row r="24" ht="42" customHeight="1">
      <x:c r="A24" s="2"/>
      <x:c r="B24" s="26" t="str">
        <x:v>Мощность и время на заказ</x:v>
      </x:c>
      <x:c r="C24" s="27" t="str"/>
      <x:c r="D24" s="2"/>
      <x:c r="E24" s="2"/>
      <x:c r="F24" s="2"/>
    </x:row>
    <x:row r="25" ht="42" customHeight="1">
      <x:c r="A25" s="2"/>
      <x:c r="B25" s="26" t="str">
        <x:v>Помещение и оборудование</x:v>
      </x:c>
      <x:c r="C25" s="27" t="str"/>
      <x:c r="D25" s="2"/>
      <x:c r="E25" s="2"/>
      <x:c r="F25" s="2"/>
    </x:row>
    <x:row r="26" ht="42" customHeight="1">
      <x:c r="A26" s="2"/>
      <x:c r="B26" s="26" t="str">
        <x:v>Поставщики и подтверждённые цены</x:v>
      </x:c>
      <x:c r="C26" s="27" t="str"/>
      <x:c r="D26" s="2"/>
      <x:c r="E26" s="2"/>
      <x:c r="F26" s="2"/>
    </x:row>
    <x:row r="27" ht="42" customHeight="1">
      <x:c r="A27" s="2"/>
      <x:c r="B27" s="26" t="str">
        <x:v>Налоговый режим и его ограничения</x:v>
      </x:c>
      <x:c r="C27" s="27" t="str"/>
      <x:c r="D27" s="2"/>
      <x:c r="E27" s="2"/>
      <x:c r="F27" s="2"/>
    </x:row>
    <x:row r="28" ht="42" customHeight="1">
      <x:c r="A28" s="2"/>
      <x:c r="B28" s="26" t="str">
        <x:v>Документы и разрешения</x:v>
      </x:c>
      <x:c r="C28" s="27" t="str"/>
      <x:c r="D28" s="2"/>
      <x:c r="E28" s="2"/>
      <x:c r="F28" s="2"/>
    </x:row>
    <x:row r="29" ht="42" customHeight="1">
      <x:c r="A29" s="2"/>
      <x:c r="B29" s="26" t="str">
        <x:v>Допустимые расходы по программе</x:v>
      </x:c>
      <x:c r="C29" s="27" t="str"/>
      <x:c r="D29" s="2"/>
      <x:c r="E29" s="2"/>
      <x:c r="F29" s="2"/>
    </x:row>
    <x:row r="30" ht="42" customHeight="1">
      <x:c r="A30" s="2"/>
      <x:c r="B30" s="26" t="str">
        <x:v>Софинансирование и источники денег</x:v>
      </x:c>
      <x:c r="C30" s="27" t="str"/>
      <x:c r="D30" s="2"/>
      <x:c r="E30" s="2"/>
      <x:c r="F30" s="2"/>
    </x:row>
    <x:row r="31" ht="42" customHeight="1">
      <x:c r="A31" s="2"/>
      <x:c r="B31" s="26" t="str">
        <x:v>Показатели и срок работы по программе</x:v>
      </x:c>
      <x:c r="C31" s="27" t="str"/>
      <x:c r="D31" s="2"/>
      <x:c r="E31" s="2"/>
      <x:c r="F31" s="2"/>
    </x:row>
    <x:row r="32" ht="42" customHeight="1">
      <x:c r="A32" s="2"/>
      <x:c r="B32" s="26" t="str">
        <x:v>Порядок отчётности и изменения сметы</x:v>
      </x:c>
      <x:c r="C32" s="27" t="str"/>
      <x:c r="D32" s="2"/>
      <x:c r="E32" s="2"/>
      <x:c r="F32" s="2"/>
    </x:row>
    <x:row r="33" ht="42" customHeight="1">
      <x:c r="A33" s="2"/>
      <x:c r="B33" s="26" t="str">
        <x:v>Что делать при отказе в поддержке</x:v>
      </x:c>
      <x:c r="C33" s="27" t="str"/>
      <x:c r="D33" s="2"/>
      <x:c r="E33" s="2"/>
      <x:c r="F33" s="2"/>
    </x:row>
    <x:row r="34" ht="24" customHeight="1">
      <x:c r="A34" s="2"/>
      <x:c r="B34" s="2"/>
      <x:c r="C34" s="2"/>
      <x:c r="D34" s="2"/>
      <x:c r="E34" s="2"/>
      <x:c r="F34" s="2"/>
    </x:row>
    <x:row r="35" ht="24" customHeight="1">
      <x:c r="A35" s="2"/>
      <x:c r="B35" s="2"/>
      <x:c r="C35" s="2"/>
      <x:c r="D35" s="2"/>
      <x:c r="E35" s="2"/>
      <x:c r="F35" s="2"/>
    </x:row>
    <x:row r="36" ht="24" customHeight="1">
      <x:c r="A36" s="2"/>
      <x:c r="B36" s="9" t="str">
        <x:v>Этап и ответственный</x:v>
      </x:c>
      <x:c r="C36" s="9" t="str">
        <x:v>Дата, условие завершения и результат</x:v>
      </x:c>
      <x:c r="D36" s="2"/>
      <x:c r="E36" s="2"/>
      <x:c r="F36" s="2"/>
    </x:row>
    <x:row r="37" ht="40" customHeight="1">
      <x:c r="A37" s="2"/>
      <x:c r="B37" s="26" t="str">
        <x:v>Проверка программы и права участия</x:v>
      </x:c>
      <x:c r="C37" s="27" t="str"/>
      <x:c r="D37" s="2"/>
      <x:c r="E37" s="2"/>
      <x:c r="F37" s="2"/>
    </x:row>
    <x:row r="38" ht="40" customHeight="1">
      <x:c r="A38" s="2"/>
      <x:c r="B38" s="26" t="str">
        <x:v>Подготовка проекта и сметы</x:v>
      </x:c>
      <x:c r="C38" s="27" t="str"/>
      <x:c r="D38" s="2"/>
      <x:c r="E38" s="2"/>
      <x:c r="F38" s="2"/>
    </x:row>
    <x:row r="39" ht="40" customHeight="1">
      <x:c r="A39" s="2"/>
      <x:c r="B39" s="26" t="str">
        <x:v>Заявка и решение</x:v>
      </x:c>
      <x:c r="C39" s="27" t="str"/>
      <x:c r="D39" s="2"/>
      <x:c r="E39" s="2"/>
      <x:c r="F39" s="2"/>
    </x:row>
    <x:row r="40" ht="40" customHeight="1">
      <x:c r="A40" s="2"/>
      <x:c r="B40" s="26" t="str">
        <x:v>Договор и согласованный этап регистрации</x:v>
      </x:c>
      <x:c r="C40" s="27" t="str"/>
      <x:c r="D40" s="2"/>
      <x:c r="E40" s="2"/>
      <x:c r="F40" s="2"/>
    </x:row>
    <x:row r="41" ht="40" customHeight="1">
      <x:c r="A41" s="2"/>
      <x:c r="B41" s="26" t="str">
        <x:v>Получение средств</x:v>
      </x:c>
      <x:c r="C41" s="27" t="str"/>
      <x:c r="D41" s="2"/>
      <x:c r="E41" s="2"/>
      <x:c r="F41" s="2"/>
    </x:row>
    <x:row r="42" ht="40" customHeight="1">
      <x:c r="A42" s="2"/>
      <x:c r="B42" s="26" t="str">
        <x:v>Закупки и подготовка работы</x:v>
      </x:c>
      <x:c r="C42" s="27" t="str"/>
      <x:c r="D42" s="2"/>
      <x:c r="E42" s="2"/>
      <x:c r="F42" s="2"/>
    </x:row>
    <x:row r="43" ht="40" customHeight="1">
      <x:c r="A43" s="2"/>
      <x:c r="B43" s="26" t="str">
        <x:v>Первые продажи</x:v>
      </x:c>
      <x:c r="C43" s="27" t="str"/>
      <x:c r="D43" s="2"/>
      <x:c r="E43" s="2"/>
      <x:c r="F43" s="2"/>
    </x:row>
    <x:row r="44" ht="40" customHeight="1">
      <x:c r="A44" s="2"/>
      <x:c r="B44" s="26" t="str">
        <x:v>Отчётность и проверка показателей</x:v>
      </x:c>
      <x:c r="C44" s="27" t="str"/>
      <x:c r="D44" s="2"/>
      <x:c r="E44" s="2"/>
      <x:c r="F44" s="2"/>
    </x:row>
    <x:row r="45" ht="24" customHeight="1">
      <x:c r="A45" s="2"/>
      <x:c r="B45" s="2"/>
      <x:c r="C45" s="2"/>
      <x:c r="D45" s="2"/>
      <x:c r="E45" s="2"/>
      <x:c r="F45" s="2"/>
    </x:row>
    <x:row r="46" ht="24" customHeight="1">
      <x:c r="A46" s="2"/>
      <x:c r="B46" s="2"/>
      <x:c r="C46" s="2"/>
      <x:c r="D46" s="2"/>
      <x:c r="E46" s="2"/>
      <x:c r="F46" s="2"/>
    </x:row>
    <x:row r="47" ht="24" customHeight="1">
      <x:c r="A47" s="2"/>
      <x:c r="B47" s="9" t="str">
        <x:v>Риск</x:v>
      </x:c>
      <x:c r="C47" s="9" t="str">
        <x:v>Порог пересмотра, действие и резерв</x:v>
      </x:c>
      <x:c r="D47" s="2"/>
      <x:c r="E47" s="2"/>
      <x:c r="F47" s="2"/>
    </x:row>
    <x:row r="48" ht="44" customHeight="1">
      <x:c r="A48" s="2"/>
      <x:c r="B48" s="26" t="str">
        <x:v>Продажи ниже плана</x:v>
      </x:c>
      <x:c r="C48" s="27" t="str"/>
      <x:c r="D48" s="2"/>
      <x:c r="E48" s="2"/>
      <x:c r="F48" s="2"/>
    </x:row>
    <x:row r="49" ht="44" customHeight="1">
      <x:c r="A49" s="2"/>
      <x:c r="B49" s="26" t="str">
        <x:v>Цена ниже расчёта</x:v>
      </x:c>
      <x:c r="C49" s="27" t="str"/>
      <x:c r="D49" s="2"/>
      <x:c r="E49" s="2"/>
      <x:c r="F49" s="2"/>
    </x:row>
    <x:row r="50" ht="44" customHeight="1">
      <x:c r="A50" s="2"/>
      <x:c r="B50" s="26" t="str">
        <x:v>Расходы выше плана</x:v>
      </x:c>
      <x:c r="C50" s="27" t="str"/>
      <x:c r="D50" s="2"/>
      <x:c r="E50" s="2"/>
      <x:c r="F50" s="2"/>
    </x:row>
    <x:row r="51" ht="44" customHeight="1">
      <x:c r="A51" s="2"/>
      <x:c r="B51" s="26" t="str">
        <x:v>Задержка запуска или выплаты</x:v>
      </x:c>
      <x:c r="C51" s="27" t="str"/>
      <x:c r="D51" s="2"/>
      <x:c r="E51" s="2"/>
      <x:c r="F51" s="2"/>
    </x:row>
    <x:row r="52" ht="44" customHeight="1">
      <x:c r="A52" s="2"/>
      <x:c r="B52" s="26" t="str">
        <x:v>Недостаток времени или мощности</x:v>
      </x:c>
      <x:c r="C52" s="27" t="str"/>
      <x:c r="D52" s="2"/>
      <x:c r="E52" s="2"/>
      <x:c r="F52" s="2"/>
    </x:row>
    <x:row r="53" ht="24" customHeight="1">
      <x:c r="A53" s="2"/>
      <x:c r="B53" s="2"/>
      <x:c r="C53" s="2"/>
      <x:c r="D53" s="2"/>
      <x:c r="E53" s="2"/>
      <x:c r="F53" s="2"/>
    </x:row>
    <x:row r="54" ht="24" customHeight="1">
      <x:c r="A54" s="2"/>
      <x:c r="B54" s="2"/>
      <x:c r="C54" s="2"/>
      <x:c r="D54" s="2"/>
      <x:c r="E54" s="2"/>
      <x:c r="F54" s="2"/>
    </x:row>
    <x:row r="55" ht="24" customHeight="1">
      <x:c r="A55" s="2"/>
      <x:c r="B55" s="9" t="str">
        <x:v>Документ исполнения</x:v>
      </x:c>
      <x:c r="C55" s="9" t="str">
        <x:v>Где хранится, сумма, дата и согласование</x:v>
      </x:c>
      <x:c r="D55" s="2"/>
      <x:c r="E55" s="2"/>
      <x:c r="F55" s="2"/>
    </x:row>
    <x:row r="56" ht="40" customHeight="1">
      <x:c r="A56" s="2"/>
      <x:c r="B56" s="26" t="str">
        <x:v>Согласованная смета и договор</x:v>
      </x:c>
      <x:c r="C56" s="27" t="str"/>
      <x:c r="D56" s="2"/>
      <x:c r="E56" s="2"/>
      <x:c r="F56" s="2"/>
    </x:row>
    <x:row r="57" ht="40" customHeight="1">
      <x:c r="A57" s="2"/>
      <x:c r="B57" s="26" t="str">
        <x:v>Предложения поставщиков</x:v>
      </x:c>
      <x:c r="C57" s="27" t="str"/>
      <x:c r="D57" s="2"/>
      <x:c r="E57" s="2"/>
      <x:c r="F57" s="2"/>
    </x:row>
    <x:row r="58" ht="40" customHeight="1">
      <x:c r="A58" s="2"/>
      <x:c r="B58" s="26" t="str">
        <x:v>Договоры и счета на закупки</x:v>
      </x:c>
      <x:c r="C58" s="27" t="str"/>
      <x:c r="D58" s="2"/>
      <x:c r="E58" s="2"/>
      <x:c r="F58" s="2"/>
    </x:row>
    <x:row r="59" ht="40" customHeight="1">
      <x:c r="A59" s="2"/>
      <x:c r="B59" s="26" t="str">
        <x:v>Акты, накладные и чеки</x:v>
      </x:c>
      <x:c r="C59" s="27" t="str"/>
      <x:c r="D59" s="2"/>
      <x:c r="E59" s="2"/>
      <x:c r="F59" s="2"/>
    </x:row>
    <x:row r="60" ht="40" customHeight="1">
      <x:c r="A60" s="2"/>
      <x:c r="B60" s="26" t="str">
        <x:v>Подтверждения оплаты и выписки</x:v>
      </x:c>
      <x:c r="C60" s="27" t="str"/>
      <x:c r="D60" s="2"/>
      <x:c r="E60" s="2"/>
      <x:c r="F60" s="2"/>
    </x:row>
    <x:row r="61" ht="40" customHeight="1">
      <x:c r="A61" s="2"/>
      <x:c r="B61" s="26" t="str">
        <x:v>Согласованные изменения</x:v>
      </x:c>
      <x:c r="C61" s="27" t="str"/>
      <x:c r="D61" s="2"/>
      <x:c r="E61" s="2"/>
      <x:c r="F61" s="2"/>
    </x:row>
    <x:row r="62" ht="40" customHeight="1">
      <x:c r="A62" s="2"/>
      <x:c r="B62" s="26" t="str">
        <x:v>Доказательства показателей</x:v>
      </x:c>
      <x:c r="C62" s="27" t="str"/>
      <x:c r="D62" s="2"/>
      <x:c r="E62" s="2"/>
      <x:c r="F62" s="2"/>
    </x:row>
    <x:row r="63" ht="40" customHeight="1">
      <x:c r="A63" s="2"/>
      <x:c r="B63" s="26" t="str">
        <x:v>Принятые отчёты</x:v>
      </x:c>
      <x:c r="C63" s="27" t="str"/>
      <x:c r="D63" s="2"/>
      <x:c r="E63" s="2"/>
      <x:c r="F63" s="2"/>
    </x:row>
    <x:row r="64" ht="24" customHeight="1">
      <x:c r="A64" s="2"/>
      <x:c r="B64" s="2"/>
      <x:c r="C64" s="2"/>
      <x:c r="D64" s="2"/>
      <x:c r="E64" s="2"/>
      <x:c r="F64" s="2"/>
    </x:row>
    <x:row r="65" ht="24" customHeight="1">
      <x:c r="A65" s="2"/>
      <x:c r="B65" s="2"/>
      <x:c r="C65" s="2"/>
      <x:c r="D65" s="2"/>
      <x:c r="E65" s="2"/>
      <x:c r="F65" s="2"/>
    </x:row>
    <x:row r="66" ht="24" customHeight="1">
      <x:c r="A66" s="2"/>
      <x:c r="B66" s="2" t="str">
        <x:v>Материал: https://start-biznes.vit2501.chatgpt.site/blog/biznes-plan-dlya-starta/</x:v>
      </x:c>
      <x:c r="C66" s="2"/>
      <x:c r="D66" s="2"/>
      <x:c r="E66" s="2"/>
      <x:c r="F66" s="2"/>
    </x:row>
    <x:row r="67" ht="24" customHeight="1">
      <x:c r="A67" s="2"/>
      <x:c r="B67" s="2"/>
      <x:c r="C67" s="2"/>
      <x:c r="D67" s="2"/>
      <x:c r="E67" s="2"/>
      <x:c r="F67" s="2"/>
    </x:row>
    <x:row r="68" ht="24" customHeight="1">
      <x:c r="A68" s="2"/>
      <x:c r="B68" s="2" t="str">
        <x:v>Шаблон для планирования. Состав и формат заявки определяются конкретной программой.</x:v>
      </x:c>
      <x:c r="C68" s="2"/>
      <x:c r="D68" s="2"/>
      <x:c r="E68" s="2"/>
      <x:c r="F68" s="2"/>
    </x:row>
    <x:row r="69" ht="24" customHeight="1">
      <x:c r="A69" s="2"/>
      <x:c r="B69" s="2"/>
      <x:c r="C69" s="2"/>
      <x:c r="D69" s="2"/>
      <x:c r="E69" s="2"/>
      <x:c r="F69" s="2"/>
    </x:row>
    <x:row r="70" ht="24" customHeight="1">
      <x:c r="A70" s="2"/>
      <x:c r="B70" s="2"/>
      <x:c r="C70" s="2"/>
      <x:c r="D70" s="2"/>
      <x:c r="E70" s="2"/>
      <x:c r="F70" s="2"/>
    </x:row>
    <x:row r="71" ht="24" customHeight="1">
      <x:c r="A71" s="2"/>
      <x:c r="B71" s="2"/>
      <x:c r="C71" s="2"/>
      <x:c r="D71" s="2"/>
      <x:c r="E71" s="2"/>
      <x:c r="F71" s="2"/>
    </x:row>
    <x:row r="72" ht="24" customHeight="1">
      <x:c r="A72" s="2"/>
      <x:c r="B72" s="2"/>
      <x:c r="C72" s="2"/>
      <x:c r="D72" s="2"/>
      <x:c r="E72" s="2"/>
      <x:c r="F72" s="2"/>
    </x:row>
    <x:row r="73" ht="24" customHeight="1">
      <x:c r="A73" s="2"/>
      <x:c r="B73" s="2"/>
      <x:c r="C73" s="2"/>
      <x:c r="D73" s="2"/>
      <x:c r="E73" s="2"/>
      <x:c r="F73" s="2"/>
    </x:row>
    <x:row r="74" ht="24" customHeight="1">
      <x:c r="A74" s="2"/>
      <x:c r="B74" s="2"/>
      <x:c r="C74" s="2"/>
      <x:c r="D74" s="2"/>
      <x:c r="E74" s="2"/>
      <x:c r="F74" s="2"/>
    </x:row>
    <x:row r="75" ht="24" customHeight="1">
      <x:c r="A75" s="2"/>
      <x:c r="B75" s="2"/>
      <x:c r="C75" s="2"/>
      <x:c r="D75" s="2"/>
      <x:c r="E75" s="2"/>
      <x:c r="F75" s="2"/>
    </x:row>
    <x:row r="76" ht="24" customHeight="1">
      <x:c r="A76" s="2"/>
      <x:c r="B76" s="2"/>
      <x:c r="C76" s="2"/>
      <x:c r="D76" s="2"/>
      <x:c r="E76" s="2"/>
      <x:c r="F76" s="2"/>
    </x:row>
    <x:row r="77" ht="24" customHeight="1">
      <x:c r="A77" s="2"/>
      <x:c r="B77" s="2"/>
      <x:c r="C77" s="2"/>
      <x:c r="D77" s="2"/>
      <x:c r="E77" s="2"/>
      <x:c r="F77" s="2"/>
    </x:row>
    <x:row r="78" ht="24" customHeight="1">
      <x:c r="A78" s="2"/>
      <x:c r="B78" s="2"/>
      <x:c r="C78" s="2"/>
      <x:c r="D78" s="2"/>
      <x:c r="E78" s="2"/>
      <x:c r="F78" s="2"/>
    </x:row>
  </x:sheetData>
  <x:pageMargins left="0.7" right="0.7" top="0.75" bottom="0.75" header="0.3" footer="0.3"/>
</x:worksheet>
</file>